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28800" windowHeight="12330"/>
  </bookViews>
  <sheets>
    <sheet name="Klasse 6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Q25" i="5" l="1"/>
  <c r="R8" i="5"/>
  <c r="R9" i="5"/>
  <c r="R10" i="5"/>
  <c r="R11" i="5"/>
  <c r="R12" i="5"/>
  <c r="R14" i="5"/>
  <c r="R15" i="5"/>
  <c r="R16" i="5"/>
  <c r="R17" i="5"/>
  <c r="R18" i="5"/>
  <c r="R19" i="5"/>
  <c r="R20" i="5"/>
  <c r="R21" i="5"/>
  <c r="R22" i="5"/>
  <c r="R23" i="5"/>
  <c r="R24" i="5"/>
  <c r="R25" i="5"/>
  <c r="R27" i="5"/>
  <c r="R28" i="5"/>
  <c r="R29" i="5"/>
  <c r="P26" i="5"/>
  <c r="L26" i="5"/>
  <c r="R26" i="5" s="1"/>
  <c r="P25" i="5"/>
  <c r="Q26" i="5" l="1"/>
  <c r="P14" i="5"/>
  <c r="Q14" i="5" s="1"/>
  <c r="P15" i="5"/>
  <c r="P16" i="5"/>
  <c r="P17" i="5"/>
  <c r="P11" i="5" l="1"/>
  <c r="Q15" i="5" l="1"/>
  <c r="L23" i="5"/>
  <c r="L20" i="5"/>
  <c r="L19" i="5"/>
  <c r="L18" i="5"/>
  <c r="L8" i="5"/>
  <c r="L9" i="5"/>
  <c r="L10" i="5"/>
  <c r="L11" i="5"/>
  <c r="L12" i="5"/>
  <c r="L13" i="5"/>
  <c r="R13" i="5" s="1"/>
  <c r="L7" i="5"/>
  <c r="K24" i="5" l="1"/>
  <c r="K23" i="5"/>
  <c r="K22" i="5"/>
  <c r="K21" i="5"/>
  <c r="K20" i="5"/>
  <c r="K19" i="5"/>
  <c r="K18" i="5"/>
  <c r="K17" i="5"/>
  <c r="K16" i="5"/>
  <c r="K15" i="5"/>
  <c r="K13" i="5"/>
  <c r="K12" i="5"/>
  <c r="K11" i="5"/>
  <c r="K10" i="5"/>
  <c r="K9" i="5"/>
  <c r="K8" i="5"/>
  <c r="K7" i="5"/>
  <c r="R7" i="5" l="1"/>
  <c r="J3" i="5" l="1"/>
  <c r="P7" i="5"/>
  <c r="P18" i="5"/>
  <c r="P19" i="5"/>
  <c r="P20" i="5"/>
  <c r="P21" i="5"/>
  <c r="Q21" i="5" s="1"/>
  <c r="P22" i="5"/>
  <c r="Q22" i="5" s="1"/>
  <c r="P23" i="5"/>
  <c r="P24" i="5"/>
  <c r="P27" i="5"/>
  <c r="P28" i="5"/>
  <c r="P29" i="5"/>
  <c r="P9" i="5"/>
  <c r="P10" i="5"/>
  <c r="P12" i="5"/>
  <c r="P13" i="5"/>
  <c r="Q16" i="5"/>
  <c r="Q17" i="5"/>
  <c r="P8" i="5"/>
  <c r="Q8" i="5" l="1"/>
  <c r="Q9" i="5"/>
  <c r="Q10" i="5"/>
  <c r="Q11" i="5"/>
  <c r="Q12" i="5"/>
  <c r="Q13" i="5"/>
  <c r="Q18" i="5"/>
  <c r="Q19" i="5"/>
  <c r="Q20" i="5"/>
  <c r="Q23" i="5"/>
  <c r="Q24" i="5"/>
  <c r="Q27" i="5"/>
  <c r="Q28" i="5"/>
  <c r="Q29" i="5"/>
  <c r="Q7" i="5"/>
  <c r="K27" i="5" l="1"/>
  <c r="K28" i="5"/>
  <c r="K29" i="5"/>
  <c r="Q31" i="5" l="1"/>
</calcChain>
</file>

<file path=xl/sharedStrings.xml><?xml version="1.0" encoding="utf-8"?>
<sst xmlns="http://schemas.openxmlformats.org/spreadsheetml/2006/main" count="133" uniqueCount="78">
  <si>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</si>
  <si>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</si>
  <si>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</si>
  <si>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</si>
  <si>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</si>
  <si>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</si>
  <si>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</si>
  <si>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</si>
  <si>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</si>
  <si>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</si>
  <si>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</si>
  <si>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</si>
  <si>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</si>
  <si>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</si>
  <si>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</si>
  <si>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978-3-12-622011-8</t>
  </si>
  <si>
    <t>978-3-12-622018-7</t>
  </si>
  <si>
    <t>978-3-12-622016-3</t>
  </si>
  <si>
    <t>Bio</t>
  </si>
  <si>
    <t>978-3-12-049231-3</t>
  </si>
  <si>
    <t>Geo</t>
  </si>
  <si>
    <t>978-3-12-104603-4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</si>
  <si>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</si>
  <si>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</si>
  <si>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</si>
  <si>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</si>
  <si>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</si>
  <si>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</si>
  <si>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</si>
  <si>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Inf</t>
  </si>
  <si>
    <t>Herdt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</si>
  <si>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</si>
  <si>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</si>
  <si>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</si>
  <si>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</si>
  <si>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</si>
  <si>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</si>
  <si>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Deutschbuch 2</t>
  </si>
  <si>
    <t>978-3-06-067427-5</t>
  </si>
  <si>
    <t>Arbeitsheft zu Deutschbuch 2</t>
  </si>
  <si>
    <t>978-3-06-067430-5</t>
  </si>
  <si>
    <t>Lambacher Schweizer 6</t>
  </si>
  <si>
    <t>978-3-12-733161-5</t>
  </si>
  <si>
    <t>English G Access 2</t>
  </si>
  <si>
    <t>978-3-06-035318-7</t>
  </si>
  <si>
    <t>978-3-06-500021-5</t>
  </si>
  <si>
    <t>Wordmaster 2 mit Lösungen</t>
  </si>
  <si>
    <t>978-3-06-033081-2</t>
  </si>
  <si>
    <t>Découvertes Band 2 Série jaune</t>
  </si>
  <si>
    <t>978-3-12-622021-7</t>
  </si>
  <si>
    <t>Grammatisches Beiheft Bd. 2 Série jaune</t>
  </si>
  <si>
    <t>978-3-12-622028-6</t>
  </si>
  <si>
    <t>Cahier d'activités Bd. 2 Série jaune</t>
  </si>
  <si>
    <t>Natura 5/6 aus Kl. 5</t>
  </si>
  <si>
    <t>Terra Geographie 5/6 aus Kl. 5</t>
  </si>
  <si>
    <t>G</t>
  </si>
  <si>
    <t>Geschichte 5/6</t>
  </si>
  <si>
    <t>978-3-14-035710-4</t>
  </si>
  <si>
    <t>Mein Kind kommt nächstes Jahr in Klasse 6</t>
  </si>
  <si>
    <t>978-3-12-733166-0</t>
  </si>
  <si>
    <t>Arbeitsheft individueller Druck aus Kl. 5</t>
  </si>
  <si>
    <t>Schöningh</t>
  </si>
  <si>
    <t>c / d</t>
  </si>
  <si>
    <t>LS Arbeitsheft 6 + Lösungsheft</t>
  </si>
  <si>
    <t>Dudenverlag</t>
  </si>
  <si>
    <t>978-3-12-622025-5</t>
  </si>
  <si>
    <t>Druckerei</t>
  </si>
  <si>
    <t>NwT</t>
  </si>
  <si>
    <t>---</t>
  </si>
  <si>
    <t>Der DUDEN aus Klasse 5</t>
  </si>
  <si>
    <t>Workbook 2 mit Audios online</t>
  </si>
  <si>
    <t>Pons</t>
  </si>
  <si>
    <t>978-3-12-516357-7</t>
  </si>
  <si>
    <r>
      <t xml:space="preserve">Schülerwörterbuch Englisch Pons </t>
    </r>
    <r>
      <rPr>
        <b/>
        <sz val="11"/>
        <color theme="1"/>
        <rFont val="Calibri"/>
        <family val="2"/>
        <scheme val="minor"/>
      </rPr>
      <t>NEU</t>
    </r>
  </si>
  <si>
    <t>Découvertes Band 1 Série jaune aus Kl. 5</t>
  </si>
  <si>
    <t>Grammatisches Beiheft Bd. 1 Série jaune aus Kl. 5</t>
  </si>
  <si>
    <t>Cahier d'activités Bd. 1 Série jaune aus Kl. 5</t>
  </si>
  <si>
    <t>Projektarbeitsheft NwT Werkstoffkunde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</si>
</sst>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0" borderId="18" xfId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0" fontId="0" fillId="3" borderId="2" xfId="0" applyFill="1" applyBorder="1"/>
    <xf numFmtId="0" fontId="0" fillId="0" borderId="21" xfId="0" applyBorder="1" applyAlignment="1">
      <alignment horizontal="center"/>
    </xf>
    <xf numFmtId="44" fontId="0" fillId="0" borderId="1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26" xfId="1" applyFont="1" applyBorder="1" applyAlignment="1">
      <alignment vertical="center"/>
    </xf>
    <xf numFmtId="44" fontId="0" fillId="0" borderId="27" xfId="1" applyFont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/>
    <xf numFmtId="0" fontId="0" fillId="0" borderId="5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4" fontId="0" fillId="0" borderId="1" xfId="1" applyFont="1" applyBorder="1"/>
    <xf numFmtId="44" fontId="0" fillId="0" borderId="26" xfId="3" applyFont="1" applyBorder="1"/>
    <xf numFmtId="44" fontId="0" fillId="0" borderId="5" xfId="1" applyFont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4" borderId="35" xfId="0" applyFill="1" applyBorder="1" applyAlignment="1">
      <alignment horizontal="center" vertical="center"/>
    </xf>
    <xf numFmtId="44" fontId="0" fillId="0" borderId="26" xfId="3" applyFont="1" applyBorder="1" applyAlignment="1">
      <alignment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1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32</xdr:row>
      <xdr:rowOff>57150</xdr:rowOff>
    </xdr:from>
    <xdr:to>
      <xdr:col>9</xdr:col>
      <xdr:colOff>571289</xdr:colOff>
      <xdr:row>33</xdr:row>
      <xdr:rowOff>114269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7"/>
    </row>
    <row r="3" spans="1:18" ht="26.25" x14ac:dyDescent="0.4">
      <c r="A3" s="6" t="s">
        <v>9</v>
      </c>
      <c r="B3" s="88"/>
      <c r="C3" s="89"/>
      <c r="D3" s="90"/>
      <c r="F3" s="8"/>
      <c r="G3" s="8"/>
      <c r="H3" s="8"/>
      <c r="I3" s="11"/>
      <c r="J3" s="57" t="str">
        <f>IF(B3="","&lt; Bitte tragen Sie den Namen Ihres Kindes ein.","")</f>
        <v>&lt; Bitte tragen Sie den Namen Ihres Kindes ein.</v>
      </c>
    </row>
    <row r="4" spans="1:18" ht="26.25" x14ac:dyDescent="0.4">
      <c r="A4" s="6"/>
      <c r="B4" s="58"/>
      <c r="C4" s="58"/>
      <c r="D4" s="58"/>
      <c r="F4" s="8"/>
      <c r="G4" s="8"/>
      <c r="H4" s="8"/>
      <c r="I4" s="11"/>
      <c r="J4" s="56" t="s">
        <v>35</v>
      </c>
    </row>
    <row r="5" spans="1:18" ht="54.75" customHeight="1" thickBot="1" x14ac:dyDescent="0.3">
      <c r="A5" s="21" t="s">
        <v>58</v>
      </c>
      <c r="B5" s="18"/>
      <c r="C5" s="21" t="s">
        <v>62</v>
      </c>
      <c r="J5" s="55" t="s">
        <v>36</v>
      </c>
    </row>
    <row r="6" spans="1:18" ht="68.25" customHeight="1" thickBot="1" x14ac:dyDescent="0.35">
      <c r="A6" s="24" t="s">
        <v>24</v>
      </c>
      <c r="B6" s="24" t="s">
        <v>25</v>
      </c>
      <c r="C6" s="24" t="s">
        <v>26</v>
      </c>
      <c r="D6" s="24" t="s">
        <v>27</v>
      </c>
      <c r="E6" s="31" t="s">
        <v>4</v>
      </c>
      <c r="F6" s="32" t="s">
        <v>6</v>
      </c>
      <c r="G6" s="32" t="s">
        <v>7</v>
      </c>
      <c r="H6" s="33" t="s">
        <v>3</v>
      </c>
      <c r="I6" s="28" t="s">
        <v>8</v>
      </c>
      <c r="J6" s="29" t="s">
        <v>5</v>
      </c>
      <c r="K6" s="51" t="s">
        <v>22</v>
      </c>
      <c r="L6" s="52" t="s">
        <v>31</v>
      </c>
      <c r="M6" s="53" t="s">
        <v>34</v>
      </c>
      <c r="N6" s="54" t="s">
        <v>32</v>
      </c>
      <c r="O6" s="30" t="s">
        <v>2</v>
      </c>
      <c r="P6" s="30" t="s">
        <v>23</v>
      </c>
    </row>
    <row r="7" spans="1:18" x14ac:dyDescent="0.25">
      <c r="A7" s="59" t="s">
        <v>10</v>
      </c>
      <c r="B7" s="79" t="s">
        <v>37</v>
      </c>
      <c r="C7" s="80" t="s">
        <v>11</v>
      </c>
      <c r="D7" s="81" t="s">
        <v>38</v>
      </c>
      <c r="E7" s="60" t="s">
        <v>1</v>
      </c>
      <c r="F7" s="61"/>
      <c r="G7" s="61"/>
      <c r="H7" s="62"/>
      <c r="I7" s="63"/>
      <c r="J7" s="64"/>
      <c r="K7" s="67" t="str">
        <f>IF(OR(F7="x",G7="x",H7="x"),"x","")</f>
        <v/>
      </c>
      <c r="L7" s="43" t="str">
        <f>IF(AND(M7="",N7=""),"x","")</f>
        <v>x</v>
      </c>
      <c r="M7" s="69"/>
      <c r="N7" s="48"/>
      <c r="O7" s="72">
        <v>30.25</v>
      </c>
      <c r="P7" s="40">
        <f t="shared" ref="P7:P17" si="0">IF(OR(J7="x",I7="x"),"",IF(B7="","",IF(OR(E7="x",I7="x",F7="x"),IF(COUNTIF(M$7:M$29,"x")=0,30%,15%),IF(F7="x",30%,IF(G7="x",15%,0%)))))</f>
        <v>0.3</v>
      </c>
      <c r="Q7" s="36">
        <f t="shared" ref="Q7:Q29" si="1">IF(OR(I7="x",J7="x"),"        ---",IF(AND(L7="x",P7&lt;&gt;""),O7*(1-P7),""))</f>
        <v>21.174999999999997</v>
      </c>
      <c r="R7" s="18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65" t="s">
        <v>10</v>
      </c>
      <c r="B8" s="82" t="s">
        <v>39</v>
      </c>
      <c r="C8" s="83" t="s">
        <v>11</v>
      </c>
      <c r="D8" s="84" t="s">
        <v>40</v>
      </c>
      <c r="E8" s="2"/>
      <c r="F8" s="25"/>
      <c r="G8" s="25" t="s">
        <v>1</v>
      </c>
      <c r="H8" s="66"/>
      <c r="I8" s="35"/>
      <c r="J8" s="1"/>
      <c r="K8" s="44" t="str">
        <f>IF(OR(F8="x",G8="x",H8="x"),"x","")</f>
        <v>x</v>
      </c>
      <c r="L8" s="16" t="str">
        <f t="shared" ref="L8:L13" si="2">IF(AND(M8="",N8=""),"x","")</f>
        <v>x</v>
      </c>
      <c r="M8" s="70"/>
      <c r="N8" s="37"/>
      <c r="O8" s="72">
        <v>11.5</v>
      </c>
      <c r="P8" s="41">
        <f t="shared" si="0"/>
        <v>0.15</v>
      </c>
      <c r="Q8" s="22">
        <f t="shared" si="1"/>
        <v>9.7750000000000004</v>
      </c>
      <c r="R8" s="18" t="str">
        <f t="shared" ref="R8:R29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2" t="s">
        <v>12</v>
      </c>
      <c r="B9" s="82" t="s">
        <v>41</v>
      </c>
      <c r="C9" s="83" t="s">
        <v>0</v>
      </c>
      <c r="D9" s="84" t="s">
        <v>42</v>
      </c>
      <c r="E9" s="2" t="s">
        <v>1</v>
      </c>
      <c r="F9" s="25"/>
      <c r="G9" s="25"/>
      <c r="H9" s="66"/>
      <c r="I9" s="35"/>
      <c r="J9" s="1"/>
      <c r="K9" s="44" t="str">
        <f t="shared" ref="K9:K24" si="4">IF(OR(F9="x",G9="x",H9="x"),"x","")</f>
        <v/>
      </c>
      <c r="L9" s="16" t="str">
        <f t="shared" si="2"/>
        <v>x</v>
      </c>
      <c r="M9" s="68"/>
      <c r="N9" s="37"/>
      <c r="O9" s="74">
        <v>31.95</v>
      </c>
      <c r="P9" s="41">
        <f t="shared" si="0"/>
        <v>0.3</v>
      </c>
      <c r="Q9" s="22">
        <f t="shared" si="1"/>
        <v>22.364999999999998</v>
      </c>
      <c r="R9" s="18" t="str">
        <f t="shared" si="3"/>
        <v/>
      </c>
    </row>
    <row r="10" spans="1:18" x14ac:dyDescent="0.25">
      <c r="A10" s="2" t="s">
        <v>12</v>
      </c>
      <c r="B10" s="82" t="s">
        <v>63</v>
      </c>
      <c r="C10" s="83" t="s">
        <v>0</v>
      </c>
      <c r="D10" s="84" t="s">
        <v>59</v>
      </c>
      <c r="E10" s="2"/>
      <c r="F10" s="25"/>
      <c r="G10" s="25" t="s">
        <v>1</v>
      </c>
      <c r="H10" s="66"/>
      <c r="I10" s="35"/>
      <c r="J10" s="1"/>
      <c r="K10" s="44" t="str">
        <f t="shared" si="4"/>
        <v>x</v>
      </c>
      <c r="L10" s="16" t="str">
        <f t="shared" si="2"/>
        <v>x</v>
      </c>
      <c r="M10" s="70"/>
      <c r="N10" s="37"/>
      <c r="O10" s="74">
        <v>9.9499999999999993</v>
      </c>
      <c r="P10" s="41">
        <f t="shared" si="0"/>
        <v>0.15</v>
      </c>
      <c r="Q10" s="22">
        <f t="shared" si="1"/>
        <v>8.4574999999999996</v>
      </c>
      <c r="R10" s="18" t="str">
        <f t="shared" si="3"/>
        <v/>
      </c>
    </row>
    <row r="11" spans="1:18" x14ac:dyDescent="0.25">
      <c r="A11" s="2" t="s">
        <v>13</v>
      </c>
      <c r="B11" s="82" t="s">
        <v>43</v>
      </c>
      <c r="C11" s="83" t="s">
        <v>11</v>
      </c>
      <c r="D11" s="84" t="s">
        <v>44</v>
      </c>
      <c r="E11" s="2" t="s">
        <v>1</v>
      </c>
      <c r="F11" s="25"/>
      <c r="G11" s="25"/>
      <c r="H11" s="66"/>
      <c r="I11" s="35"/>
      <c r="J11" s="1"/>
      <c r="K11" s="44" t="str">
        <f t="shared" si="4"/>
        <v/>
      </c>
      <c r="L11" s="16" t="str">
        <f t="shared" si="2"/>
        <v>x</v>
      </c>
      <c r="M11" s="68"/>
      <c r="N11" s="37"/>
      <c r="O11" s="73">
        <v>25.99</v>
      </c>
      <c r="P11" s="41">
        <f t="shared" si="0"/>
        <v>0.3</v>
      </c>
      <c r="Q11" s="22">
        <f t="shared" si="1"/>
        <v>18.192999999999998</v>
      </c>
      <c r="R11" s="18" t="str">
        <f t="shared" si="3"/>
        <v/>
      </c>
    </row>
    <row r="12" spans="1:18" x14ac:dyDescent="0.25">
      <c r="A12" s="2" t="s">
        <v>13</v>
      </c>
      <c r="B12" s="82" t="s">
        <v>70</v>
      </c>
      <c r="C12" s="83" t="s">
        <v>11</v>
      </c>
      <c r="D12" s="84" t="s">
        <v>45</v>
      </c>
      <c r="E12" s="2"/>
      <c r="F12" s="25"/>
      <c r="G12" s="25" t="s">
        <v>1</v>
      </c>
      <c r="H12" s="66"/>
      <c r="I12" s="35"/>
      <c r="J12" s="1"/>
      <c r="K12" s="44" t="str">
        <f t="shared" si="4"/>
        <v>x</v>
      </c>
      <c r="L12" s="16" t="str">
        <f t="shared" si="2"/>
        <v>x</v>
      </c>
      <c r="M12" s="70"/>
      <c r="N12" s="37"/>
      <c r="O12" s="73">
        <v>12.25</v>
      </c>
      <c r="P12" s="41">
        <f t="shared" si="0"/>
        <v>0.15</v>
      </c>
      <c r="Q12" s="22">
        <f t="shared" si="1"/>
        <v>10.4125</v>
      </c>
      <c r="R12" s="18" t="str">
        <f t="shared" si="3"/>
        <v/>
      </c>
    </row>
    <row r="13" spans="1:18" x14ac:dyDescent="0.25">
      <c r="A13" s="2" t="s">
        <v>13</v>
      </c>
      <c r="B13" s="82" t="s">
        <v>46</v>
      </c>
      <c r="C13" s="83" t="s">
        <v>11</v>
      </c>
      <c r="D13" s="84" t="s">
        <v>47</v>
      </c>
      <c r="E13" s="2"/>
      <c r="F13" s="25"/>
      <c r="G13" s="25" t="s">
        <v>1</v>
      </c>
      <c r="H13" s="66"/>
      <c r="I13" s="35"/>
      <c r="J13" s="1"/>
      <c r="K13" s="44" t="str">
        <f t="shared" si="4"/>
        <v>x</v>
      </c>
      <c r="L13" s="16" t="str">
        <f t="shared" si="2"/>
        <v>x</v>
      </c>
      <c r="M13" s="70"/>
      <c r="N13" s="37"/>
      <c r="O13" s="73">
        <v>12.5</v>
      </c>
      <c r="P13" s="41">
        <f t="shared" si="0"/>
        <v>0.15</v>
      </c>
      <c r="Q13" s="22">
        <f t="shared" si="1"/>
        <v>10.625</v>
      </c>
      <c r="R13" s="18" t="str">
        <f t="shared" si="3"/>
        <v/>
      </c>
    </row>
    <row r="14" spans="1:18" x14ac:dyDescent="0.25">
      <c r="A14" s="2" t="s">
        <v>13</v>
      </c>
      <c r="B14" s="82" t="s">
        <v>73</v>
      </c>
      <c r="C14" s="83" t="s">
        <v>71</v>
      </c>
      <c r="D14" s="84" t="s">
        <v>72</v>
      </c>
      <c r="E14" s="2"/>
      <c r="F14" s="25" t="s">
        <v>1</v>
      </c>
      <c r="G14" s="25"/>
      <c r="H14" s="66"/>
      <c r="I14" s="35"/>
      <c r="J14" s="1"/>
      <c r="K14" s="44" t="s">
        <v>1</v>
      </c>
      <c r="L14" s="16" t="str">
        <f t="shared" ref="L14" si="5">IF(AND(M14="",N14=""),"x","")</f>
        <v>x</v>
      </c>
      <c r="M14" s="70"/>
      <c r="N14" s="37"/>
      <c r="O14" s="72">
        <v>21.95</v>
      </c>
      <c r="P14" s="41">
        <f t="shared" si="0"/>
        <v>0.3</v>
      </c>
      <c r="Q14" s="22">
        <f t="shared" si="1"/>
        <v>15.364999999999998</v>
      </c>
      <c r="R14" s="18" t="str">
        <f t="shared" si="3"/>
        <v/>
      </c>
    </row>
    <row r="15" spans="1:18" x14ac:dyDescent="0.25">
      <c r="A15" s="2" t="s">
        <v>14</v>
      </c>
      <c r="B15" s="82" t="s">
        <v>74</v>
      </c>
      <c r="C15" s="83" t="s">
        <v>0</v>
      </c>
      <c r="D15" s="84" t="s">
        <v>15</v>
      </c>
      <c r="E15" s="2" t="s">
        <v>1</v>
      </c>
      <c r="F15" s="25"/>
      <c r="G15" s="25"/>
      <c r="H15" s="66"/>
      <c r="I15" s="75" t="s">
        <v>1</v>
      </c>
      <c r="J15" s="1"/>
      <c r="K15" s="44" t="str">
        <f t="shared" si="4"/>
        <v/>
      </c>
      <c r="L15" s="16"/>
      <c r="M15" s="70"/>
      <c r="N15" s="71"/>
      <c r="O15" s="72">
        <v>24.5</v>
      </c>
      <c r="P15" s="41" t="str">
        <f t="shared" si="0"/>
        <v/>
      </c>
      <c r="Q15" s="22" t="str">
        <f t="shared" si="1"/>
        <v xml:space="preserve">        ---</v>
      </c>
      <c r="R15" s="18" t="str">
        <f t="shared" si="3"/>
        <v/>
      </c>
    </row>
    <row r="16" spans="1:18" x14ac:dyDescent="0.25">
      <c r="A16" s="2" t="s">
        <v>14</v>
      </c>
      <c r="B16" s="82" t="s">
        <v>75</v>
      </c>
      <c r="C16" s="83" t="s">
        <v>0</v>
      </c>
      <c r="D16" s="84" t="s">
        <v>16</v>
      </c>
      <c r="E16" s="2"/>
      <c r="F16" s="25"/>
      <c r="G16" s="25" t="s">
        <v>1</v>
      </c>
      <c r="H16" s="66"/>
      <c r="I16" s="75" t="s">
        <v>1</v>
      </c>
      <c r="J16" s="1"/>
      <c r="K16" s="44" t="str">
        <f t="shared" si="4"/>
        <v>x</v>
      </c>
      <c r="L16" s="16"/>
      <c r="M16" s="70"/>
      <c r="N16" s="71"/>
      <c r="O16" s="72">
        <v>10.5</v>
      </c>
      <c r="P16" s="41" t="str">
        <f t="shared" si="0"/>
        <v/>
      </c>
      <c r="Q16" s="22" t="str">
        <f t="shared" si="1"/>
        <v xml:space="preserve">        ---</v>
      </c>
      <c r="R16" s="18" t="str">
        <f t="shared" si="3"/>
        <v/>
      </c>
    </row>
    <row r="17" spans="1:18" x14ac:dyDescent="0.25">
      <c r="A17" s="2" t="s">
        <v>14</v>
      </c>
      <c r="B17" s="82" t="s">
        <v>76</v>
      </c>
      <c r="C17" s="83" t="s">
        <v>0</v>
      </c>
      <c r="D17" s="84" t="s">
        <v>17</v>
      </c>
      <c r="E17" s="2"/>
      <c r="F17" s="25"/>
      <c r="G17" s="25" t="s">
        <v>1</v>
      </c>
      <c r="H17" s="66"/>
      <c r="I17" s="75" t="s">
        <v>1</v>
      </c>
      <c r="J17" s="1"/>
      <c r="K17" s="44" t="str">
        <f t="shared" si="4"/>
        <v>x</v>
      </c>
      <c r="L17" s="16"/>
      <c r="M17" s="70"/>
      <c r="N17" s="71"/>
      <c r="O17" s="72">
        <v>11.95</v>
      </c>
      <c r="P17" s="41" t="str">
        <f t="shared" si="0"/>
        <v/>
      </c>
      <c r="Q17" s="22" t="str">
        <f t="shared" si="1"/>
        <v xml:space="preserve">        ---</v>
      </c>
      <c r="R17" s="18" t="str">
        <f t="shared" si="3"/>
        <v/>
      </c>
    </row>
    <row r="18" spans="1:18" x14ac:dyDescent="0.25">
      <c r="A18" s="2" t="s">
        <v>14</v>
      </c>
      <c r="B18" s="82" t="s">
        <v>48</v>
      </c>
      <c r="C18" s="83" t="s">
        <v>0</v>
      </c>
      <c r="D18" s="84" t="s">
        <v>49</v>
      </c>
      <c r="E18" s="2" t="s">
        <v>1</v>
      </c>
      <c r="F18" s="25"/>
      <c r="G18" s="25"/>
      <c r="H18" s="66"/>
      <c r="I18" s="35"/>
      <c r="J18" s="1"/>
      <c r="K18" s="44" t="str">
        <f t="shared" si="4"/>
        <v/>
      </c>
      <c r="L18" s="16" t="str">
        <f>IF(AND(M18="",N18=""),"x","")</f>
        <v>x</v>
      </c>
      <c r="M18" s="68"/>
      <c r="N18" s="37"/>
      <c r="O18" s="74">
        <v>24.5</v>
      </c>
      <c r="P18" s="41">
        <f t="shared" ref="P18:P29" si="6">IF(OR(J18="x",I18="x"),"",IF(B18="","",IF(OR(E18="x",I18="x",F18="x"),IF(COUNTIF(M$7:M$29,"x")=0,30%,15%),IF(F18="x",30%,IF(G18="x",15%,0%)))))</f>
        <v>0.3</v>
      </c>
      <c r="Q18" s="22">
        <f t="shared" si="1"/>
        <v>17.149999999999999</v>
      </c>
      <c r="R18" s="18" t="str">
        <f t="shared" si="3"/>
        <v/>
      </c>
    </row>
    <row r="19" spans="1:18" x14ac:dyDescent="0.25">
      <c r="A19" s="2" t="s">
        <v>14</v>
      </c>
      <c r="B19" s="82" t="s">
        <v>50</v>
      </c>
      <c r="C19" s="83" t="s">
        <v>0</v>
      </c>
      <c r="D19" s="84" t="s">
        <v>51</v>
      </c>
      <c r="E19" s="2"/>
      <c r="F19" s="25"/>
      <c r="G19" s="25" t="s">
        <v>1</v>
      </c>
      <c r="H19" s="66"/>
      <c r="I19" s="35"/>
      <c r="J19" s="1"/>
      <c r="K19" s="44" t="str">
        <f t="shared" si="4"/>
        <v>x</v>
      </c>
      <c r="L19" s="16" t="str">
        <f t="shared" ref="L19:L20" si="7">IF(AND(M19="",N19=""),"x","")</f>
        <v>x</v>
      </c>
      <c r="M19" s="70"/>
      <c r="N19" s="37"/>
      <c r="O19" s="74">
        <v>10.5</v>
      </c>
      <c r="P19" s="41">
        <f t="shared" si="6"/>
        <v>0.15</v>
      </c>
      <c r="Q19" s="22">
        <f t="shared" si="1"/>
        <v>8.9249999999999989</v>
      </c>
      <c r="R19" s="18" t="str">
        <f t="shared" si="3"/>
        <v/>
      </c>
    </row>
    <row r="20" spans="1:18" x14ac:dyDescent="0.25">
      <c r="A20" s="2" t="s">
        <v>14</v>
      </c>
      <c r="B20" s="85" t="s">
        <v>52</v>
      </c>
      <c r="C20" s="76" t="s">
        <v>0</v>
      </c>
      <c r="D20" s="86" t="s">
        <v>65</v>
      </c>
      <c r="E20" s="2"/>
      <c r="F20" s="25"/>
      <c r="G20" s="25" t="s">
        <v>1</v>
      </c>
      <c r="H20" s="66"/>
      <c r="I20" s="35"/>
      <c r="J20" s="1"/>
      <c r="K20" s="44" t="str">
        <f t="shared" si="4"/>
        <v>x</v>
      </c>
      <c r="L20" s="16" t="str">
        <f t="shared" si="7"/>
        <v>x</v>
      </c>
      <c r="M20" s="70"/>
      <c r="N20" s="37"/>
      <c r="O20" s="74">
        <v>19.95</v>
      </c>
      <c r="P20" s="41">
        <f t="shared" si="6"/>
        <v>0.15</v>
      </c>
      <c r="Q20" s="22">
        <f t="shared" si="1"/>
        <v>16.9575</v>
      </c>
      <c r="R20" s="18" t="str">
        <f t="shared" si="3"/>
        <v/>
      </c>
    </row>
    <row r="21" spans="1:18" x14ac:dyDescent="0.25">
      <c r="A21" s="2" t="s">
        <v>18</v>
      </c>
      <c r="B21" s="82" t="s">
        <v>53</v>
      </c>
      <c r="C21" s="83" t="s">
        <v>0</v>
      </c>
      <c r="D21" s="84" t="s">
        <v>19</v>
      </c>
      <c r="E21" s="2" t="s">
        <v>1</v>
      </c>
      <c r="F21" s="25"/>
      <c r="G21" s="25"/>
      <c r="H21" s="66"/>
      <c r="I21" s="75" t="s">
        <v>1</v>
      </c>
      <c r="J21" s="1"/>
      <c r="K21" s="44" t="str">
        <f t="shared" si="4"/>
        <v/>
      </c>
      <c r="L21" s="16"/>
      <c r="M21" s="68"/>
      <c r="N21" s="71"/>
      <c r="O21" s="72">
        <v>36.950000000000003</v>
      </c>
      <c r="P21" s="41" t="str">
        <f t="shared" si="6"/>
        <v/>
      </c>
      <c r="Q21" s="22" t="str">
        <f t="shared" si="1"/>
        <v xml:space="preserve">        ---</v>
      </c>
      <c r="R21" s="18" t="str">
        <f t="shared" si="3"/>
        <v/>
      </c>
    </row>
    <row r="22" spans="1:18" x14ac:dyDescent="0.25">
      <c r="A22" s="2" t="s">
        <v>20</v>
      </c>
      <c r="B22" s="82" t="s">
        <v>54</v>
      </c>
      <c r="C22" s="83" t="s">
        <v>0</v>
      </c>
      <c r="D22" s="84" t="s">
        <v>21</v>
      </c>
      <c r="E22" s="2" t="s">
        <v>1</v>
      </c>
      <c r="F22" s="25"/>
      <c r="G22" s="25"/>
      <c r="H22" s="66"/>
      <c r="I22" s="75" t="s">
        <v>1</v>
      </c>
      <c r="J22" s="1"/>
      <c r="K22" s="44" t="str">
        <f t="shared" si="4"/>
        <v/>
      </c>
      <c r="L22" s="16"/>
      <c r="M22" s="68"/>
      <c r="N22" s="71"/>
      <c r="O22" s="72">
        <v>32.5</v>
      </c>
      <c r="P22" s="41" t="str">
        <f t="shared" si="6"/>
        <v/>
      </c>
      <c r="Q22" s="22" t="str">
        <f t="shared" si="1"/>
        <v xml:space="preserve">        ---</v>
      </c>
      <c r="R22" s="18" t="str">
        <f t="shared" si="3"/>
        <v/>
      </c>
    </row>
    <row r="23" spans="1:18" x14ac:dyDescent="0.25">
      <c r="A23" s="2" t="s">
        <v>55</v>
      </c>
      <c r="B23" s="82" t="s">
        <v>56</v>
      </c>
      <c r="C23" s="83" t="s">
        <v>61</v>
      </c>
      <c r="D23" s="84" t="s">
        <v>57</v>
      </c>
      <c r="E23" s="2" t="s">
        <v>1</v>
      </c>
      <c r="F23" s="25"/>
      <c r="G23" s="25"/>
      <c r="H23" s="66"/>
      <c r="I23" s="35"/>
      <c r="J23" s="1"/>
      <c r="K23" s="44" t="str">
        <f t="shared" si="4"/>
        <v/>
      </c>
      <c r="L23" s="16" t="str">
        <f t="shared" ref="L23" si="8">IF(AND(M23="",N23=""),"x","")</f>
        <v>x</v>
      </c>
      <c r="M23" s="68"/>
      <c r="N23" s="37"/>
      <c r="O23" s="72">
        <v>26.5</v>
      </c>
      <c r="P23" s="41">
        <f t="shared" si="6"/>
        <v>0.3</v>
      </c>
      <c r="Q23" s="22">
        <f t="shared" si="1"/>
        <v>18.549999999999997</v>
      </c>
      <c r="R23" s="18" t="str">
        <f t="shared" si="3"/>
        <v/>
      </c>
    </row>
    <row r="24" spans="1:18" x14ac:dyDescent="0.25">
      <c r="A24" s="2" t="s">
        <v>29</v>
      </c>
      <c r="B24" s="82" t="s">
        <v>60</v>
      </c>
      <c r="C24" s="83" t="s">
        <v>30</v>
      </c>
      <c r="D24" s="87" t="s">
        <v>68</v>
      </c>
      <c r="E24" s="1"/>
      <c r="F24" s="26"/>
      <c r="G24" s="25"/>
      <c r="H24" s="34" t="s">
        <v>1</v>
      </c>
      <c r="I24" s="75" t="s">
        <v>1</v>
      </c>
      <c r="J24" s="1"/>
      <c r="K24" s="44" t="str">
        <f t="shared" si="4"/>
        <v>x</v>
      </c>
      <c r="L24" s="16"/>
      <c r="M24" s="70"/>
      <c r="N24" s="71"/>
      <c r="O24" s="72">
        <v>12.8</v>
      </c>
      <c r="P24" s="41" t="str">
        <f t="shared" si="6"/>
        <v/>
      </c>
      <c r="Q24" s="22" t="str">
        <f t="shared" si="1"/>
        <v xml:space="preserve">        ---</v>
      </c>
      <c r="R24" s="18" t="str">
        <f t="shared" si="3"/>
        <v/>
      </c>
    </row>
    <row r="25" spans="1:18" x14ac:dyDescent="0.25">
      <c r="A25" s="76" t="s">
        <v>10</v>
      </c>
      <c r="B25" s="85" t="s">
        <v>69</v>
      </c>
      <c r="C25" s="76" t="s">
        <v>64</v>
      </c>
      <c r="D25" s="87" t="s">
        <v>68</v>
      </c>
      <c r="E25" s="1"/>
      <c r="F25" s="26" t="s">
        <v>1</v>
      </c>
      <c r="G25" s="26"/>
      <c r="H25" s="34"/>
      <c r="I25" s="75" t="s">
        <v>1</v>
      </c>
      <c r="J25" s="2"/>
      <c r="K25" s="44" t="s">
        <v>1</v>
      </c>
      <c r="L25" s="16"/>
      <c r="M25" s="70"/>
      <c r="N25" s="71"/>
      <c r="O25" s="46"/>
      <c r="P25" s="41" t="str">
        <f t="shared" si="6"/>
        <v/>
      </c>
      <c r="Q25" s="22" t="str">
        <f t="shared" si="1"/>
        <v xml:space="preserve">        ---</v>
      </c>
      <c r="R25" s="18" t="str">
        <f t="shared" si="3"/>
        <v/>
      </c>
    </row>
    <row r="26" spans="1:18" x14ac:dyDescent="0.25">
      <c r="A26" s="10" t="s">
        <v>67</v>
      </c>
      <c r="B26" s="85" t="s">
        <v>77</v>
      </c>
      <c r="C26" s="76" t="s">
        <v>66</v>
      </c>
      <c r="D26" s="87" t="s">
        <v>68</v>
      </c>
      <c r="E26" s="9"/>
      <c r="F26" s="9"/>
      <c r="G26" s="9"/>
      <c r="H26" s="12"/>
      <c r="I26" s="35"/>
      <c r="J26" s="1"/>
      <c r="K26" s="44" t="s">
        <v>1</v>
      </c>
      <c r="L26" s="16" t="str">
        <f t="shared" ref="L26" si="9">IF(AND(M26="",N26=""),"x","")</f>
        <v>x</v>
      </c>
      <c r="M26" s="77"/>
      <c r="N26" s="77"/>
      <c r="O26" s="78">
        <v>3.3</v>
      </c>
      <c r="P26" s="41">
        <f t="shared" ref="P26" si="10">IF(OR(J26="x",I26="x"),"",IF(B26="","",IF(OR(E26="x",I26="x",F26="x"),IF(COUNTIF(M$7:M$28,"x")=0,30%,15%),IF(F26="x",30%,IF(G26="x",15%,0%)))))</f>
        <v>0</v>
      </c>
      <c r="Q26" s="22">
        <f t="shared" ref="Q26" si="11">IF(OR(I26="x",J26="x"),"        ---",IF(AND(L26="x",P26&lt;&gt;""),O26*(1-P26),""))</f>
        <v>3.3</v>
      </c>
      <c r="R26" s="18" t="str">
        <f t="shared" si="3"/>
        <v/>
      </c>
    </row>
    <row r="27" spans="1:18" x14ac:dyDescent="0.25">
      <c r="A27" s="10"/>
      <c r="B27" s="1"/>
      <c r="C27" s="1"/>
      <c r="D27" s="38"/>
      <c r="E27" s="9"/>
      <c r="F27" s="9"/>
      <c r="G27" s="9"/>
      <c r="H27" s="12"/>
      <c r="I27" s="16"/>
      <c r="J27" s="19"/>
      <c r="K27" s="44" t="str">
        <f t="shared" ref="K27:K29" si="12">IF(OR(F27="x",G27="x",H27="x"),"x","")</f>
        <v/>
      </c>
      <c r="L27" s="16"/>
      <c r="M27" s="19"/>
      <c r="N27" s="49"/>
      <c r="O27" s="46"/>
      <c r="P27" s="41" t="str">
        <f t="shared" si="6"/>
        <v/>
      </c>
      <c r="Q27" s="22" t="str">
        <f t="shared" si="1"/>
        <v/>
      </c>
      <c r="R27" s="18" t="str">
        <f t="shared" si="3"/>
        <v/>
      </c>
    </row>
    <row r="28" spans="1:18" x14ac:dyDescent="0.25">
      <c r="A28" s="10"/>
      <c r="B28" s="1"/>
      <c r="C28" s="1"/>
      <c r="D28" s="38"/>
      <c r="E28" s="9"/>
      <c r="F28" s="9"/>
      <c r="G28" s="9"/>
      <c r="H28" s="12"/>
      <c r="I28" s="16"/>
      <c r="J28" s="19"/>
      <c r="K28" s="44" t="str">
        <f t="shared" si="12"/>
        <v/>
      </c>
      <c r="L28" s="16"/>
      <c r="M28" s="19"/>
      <c r="N28" s="49"/>
      <c r="O28" s="46"/>
      <c r="P28" s="41" t="str">
        <f t="shared" si="6"/>
        <v/>
      </c>
      <c r="Q28" s="22" t="str">
        <f t="shared" si="1"/>
        <v/>
      </c>
      <c r="R28" s="18" t="str">
        <f t="shared" si="3"/>
        <v/>
      </c>
    </row>
    <row r="29" spans="1:18" ht="15.75" thickBot="1" x14ac:dyDescent="0.3">
      <c r="A29" s="13"/>
      <c r="B29" s="5"/>
      <c r="C29" s="5"/>
      <c r="D29" s="39"/>
      <c r="E29" s="9"/>
      <c r="F29" s="9"/>
      <c r="G29" s="9"/>
      <c r="H29" s="12"/>
      <c r="I29" s="17"/>
      <c r="J29" s="20"/>
      <c r="K29" s="45" t="str">
        <f t="shared" si="12"/>
        <v/>
      </c>
      <c r="L29" s="17"/>
      <c r="M29" s="20"/>
      <c r="N29" s="50"/>
      <c r="O29" s="47"/>
      <c r="P29" s="42" t="str">
        <f t="shared" si="6"/>
        <v/>
      </c>
      <c r="Q29" s="27" t="str">
        <f t="shared" si="1"/>
        <v/>
      </c>
      <c r="R29" s="18" t="str">
        <f t="shared" si="3"/>
        <v/>
      </c>
    </row>
    <row r="31" spans="1:18" ht="15.75" thickBot="1" x14ac:dyDescent="0.3">
      <c r="B31" s="11" t="s">
        <v>28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Q31" s="4">
        <f>SUM(Q7:Q30)</f>
        <v>181.25049999999999</v>
      </c>
    </row>
    <row r="32" spans="1:18" ht="15.75" thickTop="1" x14ac:dyDescent="0.25">
      <c r="B32" t="s">
        <v>33</v>
      </c>
      <c r="Q32" s="3"/>
    </row>
    <row r="35" spans="7:8" ht="15.75" thickBot="1" x14ac:dyDescent="0.3"/>
    <row r="36" spans="7:8" ht="15.75" thickBot="1" x14ac:dyDescent="0.3">
      <c r="G36" s="14" t="s">
        <v>1</v>
      </c>
      <c r="H36" s="23"/>
    </row>
    <row r="37" spans="7:8" ht="15.75" thickBot="1" x14ac:dyDescent="0.3">
      <c r="G37" s="15"/>
    </row>
  </sheetData>
  <sheetProtection algorithmName="SHA-512" hashValue="UWBkmoFiWOv6JM74lX2NFIt/Qk8/lNl7YQ6w+In2f95ERhmAss6F/26xteMENuYz9c11z3+K8Vj2z6EDJw1HLQ==" saltValue="EGGz1mmXrsbBUh5nCqMYmg==" spinCount="100000" sheet="1" objects="1" scenarios="1"/>
  <protectedRanges>
    <protectedRange sqref="B3" name="Name"/>
    <protectedRange sqref="M7:N26" name="Eltern_1"/>
  </protectedRanges>
  <mergeCells count="1">
    <mergeCell ref="B3:D3"/>
  </mergeCells>
  <dataValidations count="3">
    <dataValidation type="list" allowBlank="1" showErrorMessage="1" error="Als Eingabe ist nur der (Kleinbuchstabe) x möglich." sqref="L27:N29 N7:N25">
      <formula1>$G$36:$G$37</formula1>
    </dataValidation>
    <dataValidation type="list" allowBlank="1" showErrorMessage="1" error="Nur Kauf möglich!" sqref="M10 M19:M20 M16:M17 M26:N26 M8 M24:M25 M12:M14">
      <formula1>$H$35</formula1>
    </dataValidation>
    <dataValidation type="list" allowBlank="1" showErrorMessage="1" error="Als Eingabe ist nur der (Kleinbuchstabe) x möglich." sqref="M21:M23 M18 L10 L7:L8 L11:M11 M7 M15 L9:M9 L12:L26">
      <formula1>$G$35:$G$36</formula1>
    </dataValidation>
  </dataValidations>
  <pageMargins left="0.7" right="0.7" top="0.78740157499999996" bottom="0.78740157499999996" header="0.3" footer="0.3"/>
  <pageSetup paperSize="9" scale="68" orientation="landscape" horizontalDpi="300" verticalDpi="300" r:id="rId1"/>
  <headerFooter>
    <oddHeader>&amp;C&amp;22Bücherliste HBG Bruchsal 2023/24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2022-07-01T08:23:52Z</cp:lastPrinted>
  <dcterms:created xsi:type="dcterms:W3CDTF">2019-01-24T09:06:37Z</dcterms:created>
  <dcterms:modified xsi:type="dcterms:W3CDTF">2023-05-11T07:10:38Z</dcterms:modified>
</cp:coreProperties>
</file>