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38400" windowHeight="17730"/>
  </bookViews>
  <sheets>
    <sheet name="Klasse 10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5" l="1"/>
  <c r="L22" i="5"/>
  <c r="L19" i="5"/>
  <c r="L18" i="5"/>
  <c r="L17" i="5"/>
  <c r="L12" i="5"/>
  <c r="L11" i="5"/>
  <c r="L10" i="5"/>
  <c r="L9" i="5"/>
  <c r="L8" i="5"/>
  <c r="L7" i="5"/>
  <c r="Q28" i="5" l="1"/>
  <c r="P28" i="5"/>
  <c r="Q27" i="5"/>
  <c r="P27" i="5"/>
  <c r="Q26" i="5"/>
  <c r="P26" i="5"/>
  <c r="Q25" i="5"/>
  <c r="P25" i="5"/>
  <c r="P24" i="5"/>
  <c r="K24" i="5"/>
  <c r="Q23" i="5"/>
  <c r="P23" i="5"/>
  <c r="P22" i="5"/>
  <c r="Q22" i="5" s="1"/>
  <c r="K22" i="5"/>
  <c r="Q24" i="5" l="1"/>
  <c r="Q21" i="5"/>
  <c r="P21" i="5"/>
  <c r="K21" i="5"/>
  <c r="Q20" i="5"/>
  <c r="P20" i="5"/>
  <c r="K20" i="5"/>
  <c r="P19" i="5"/>
  <c r="K19" i="5"/>
  <c r="P18" i="5"/>
  <c r="K18" i="5"/>
  <c r="P17" i="5"/>
  <c r="Q16" i="5"/>
  <c r="P16" i="5"/>
  <c r="K16" i="5"/>
  <c r="P15" i="5"/>
  <c r="K15" i="5"/>
  <c r="P14" i="5"/>
  <c r="K14" i="5"/>
  <c r="P13" i="5"/>
  <c r="K13" i="5"/>
  <c r="Q18" i="5" l="1"/>
  <c r="Q15" i="5"/>
  <c r="Q14" i="5"/>
  <c r="Q13" i="5"/>
  <c r="Q19" i="5"/>
  <c r="Q17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L5" i="5" l="1"/>
  <c r="K12" i="5" l="1"/>
  <c r="K11" i="5"/>
  <c r="K10" i="5"/>
  <c r="K9" i="5"/>
  <c r="K8" i="5"/>
  <c r="K7" i="5"/>
  <c r="R8" i="5" l="1"/>
  <c r="R9" i="5"/>
  <c r="R10" i="5"/>
  <c r="R11" i="5"/>
  <c r="R12" i="5"/>
  <c r="R7" i="5" l="1"/>
  <c r="J3" i="5" l="1"/>
  <c r="P7" i="5"/>
  <c r="Q7" i="5" s="1"/>
  <c r="P9" i="5"/>
  <c r="P10" i="5"/>
  <c r="P11" i="5"/>
  <c r="P12" i="5"/>
  <c r="P8" i="5"/>
  <c r="Q8" i="5" l="1"/>
  <c r="Q9" i="5"/>
  <c r="Q10" i="5"/>
  <c r="Q11" i="5"/>
  <c r="Q12" i="5"/>
  <c r="Q33" i="5" l="1"/>
</calcChain>
</file>

<file path=xl/sharedStrings.xml><?xml version="1.0" encoding="utf-8"?>
<sst xmlns="http://schemas.openxmlformats.org/spreadsheetml/2006/main" count="145" uniqueCount="85">
  <si>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</si>
  <si>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</si>
  <si>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</si>
  <si>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</si>
  <si>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</si>
  <si>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</si>
  <si>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</si>
  <si>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</si>
  <si>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</si>
  <si>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</si>
  <si>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</si>
  <si>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</si>
  <si>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</si>
  <si>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</si>
  <si>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</si>
  <si>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</si>
  <si>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</si>
  <si>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</si>
  <si>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</si>
  <si>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</si>
  <si>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</si>
  <si>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</si>
  <si>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</si>
  <si>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</si>
  <si>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</si>
  <si>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</si>
  <si>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</si>
  <si>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</si>
  <si>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NwT</t>
  </si>
  <si>
    <t>Druckerei</t>
  </si>
  <si>
    <t>Ph</t>
  </si>
  <si>
    <t>Schroedel</t>
  </si>
  <si>
    <t>Bio</t>
  </si>
  <si>
    <t>G</t>
  </si>
  <si>
    <t>Ch</t>
  </si>
  <si>
    <t>978-3-507-88250-8</t>
  </si>
  <si>
    <t>Mein Kind kommt nächstes Jahr in Klasse 10</t>
  </si>
  <si>
    <t>978-3-06-062642-7</t>
  </si>
  <si>
    <t>978-3-06-062648-9</t>
  </si>
  <si>
    <t>Lambacher Schweizer 10</t>
  </si>
  <si>
    <t>978-3-12-735320-4</t>
  </si>
  <si>
    <t>Context starter Schülerbuch</t>
  </si>
  <si>
    <t>978-3-06-033457-5</t>
  </si>
  <si>
    <t>Context starter Workbook mit answer key</t>
  </si>
  <si>
    <t>978-3-06-033464-3</t>
  </si>
  <si>
    <t>Découvertes Band 5 Série jaune Passerelle</t>
  </si>
  <si>
    <t>978-3-12-622051-4</t>
  </si>
  <si>
    <t xml:space="preserve">Grammatische Beiheft zu Bd. 5 </t>
  </si>
  <si>
    <t>978-3-12-622058-3</t>
  </si>
  <si>
    <t>Sp</t>
  </si>
  <si>
    <t>PONS Schülerwörterbuch Spanisch</t>
  </si>
  <si>
    <t>PONS</t>
  </si>
  <si>
    <t>978-3-12-735326-6</t>
  </si>
  <si>
    <t xml:space="preserve">Deutschbuch 6 </t>
  </si>
  <si>
    <t>Geo</t>
  </si>
  <si>
    <t>978-3-12-104606-5</t>
  </si>
  <si>
    <t>978-3-14-035718-0</t>
  </si>
  <si>
    <t>978-3-507-86987-5</t>
  </si>
  <si>
    <t>Spanisch</t>
  </si>
  <si>
    <t>Französisch</t>
  </si>
  <si>
    <t>978-3-12-516238-9</t>
  </si>
  <si>
    <t>978-3-12-049251-1</t>
  </si>
  <si>
    <t>c / d</t>
  </si>
  <si>
    <t>LS Arbeitsheft 10 + Lösungsheft</t>
  </si>
  <si>
    <t>Terra Geographie 9/10 BaWü</t>
  </si>
  <si>
    <t>Geschichte 10</t>
  </si>
  <si>
    <t>Westermann</t>
  </si>
  <si>
    <t>Der DUDEN aus Klasse 5</t>
  </si>
  <si>
    <t>Dudenverlag</t>
  </si>
  <si>
    <t>---</t>
  </si>
  <si>
    <t>Cahier d'activités Bd. 5 Série jaune</t>
  </si>
  <si>
    <t xml:space="preserve">978-3-12-622055-2 </t>
  </si>
  <si>
    <t>Buchner</t>
  </si>
  <si>
    <t>978-3-661-71003-7</t>
  </si>
  <si>
    <t>Pol</t>
  </si>
  <si>
    <t>Natura 9/10 aus Klasse 9</t>
  </si>
  <si>
    <t>Projektarbeitsheft NwT Werkstoffkunde Kl. 6 - 10</t>
  </si>
  <si>
    <t>Chemie heute SI, Klasse 8 - 10 aus Klasse 9</t>
  </si>
  <si>
    <t>Dorn Bader Physik SI 9/10 aus Klasse 9</t>
  </si>
  <si>
    <t>Schülerwörterbuch Englisch PONS aus Kl. 6</t>
  </si>
  <si>
    <t>Lambacher Schweizer 9 eBook (PrintPlus Lizenz)</t>
  </si>
  <si>
    <t>Schülerwörterbuch Französisch PONS aus Kl. 7</t>
  </si>
  <si>
    <t>NwT-Buch Kl. 8 - 10</t>
  </si>
  <si>
    <t>Politik &amp; Co. Gesamtband aus Kl. 8</t>
  </si>
  <si>
    <t xml:space="preserve">Arbeitsheft zu Deutschbuch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</si>
</sst>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0" applyNumberFormat="1"/>
    <xf numFmtId="44" fontId="0" fillId="0" borderId="11" xfId="0" applyNumberForma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15" xfId="1" applyFont="1" applyBorder="1" applyAlignment="1">
      <alignment vertical="center"/>
    </xf>
    <xf numFmtId="0" fontId="0" fillId="0" borderId="17" xfId="0" applyBorder="1"/>
    <xf numFmtId="0" fontId="6" fillId="0" borderId="0" xfId="0" applyFont="1" applyAlignment="1">
      <alignment horizontal="center"/>
    </xf>
    <xf numFmtId="44" fontId="0" fillId="0" borderId="16" xfId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44" fontId="0" fillId="0" borderId="14" xfId="1" applyFont="1" applyBorder="1" applyAlignment="1">
      <alignment vertical="center"/>
    </xf>
    <xf numFmtId="9" fontId="0" fillId="0" borderId="14" xfId="2" applyFont="1" applyBorder="1" applyAlignment="1">
      <alignment vertical="center"/>
    </xf>
    <xf numFmtId="9" fontId="0" fillId="0" borderId="15" xfId="2" applyFont="1" applyBorder="1" applyAlignment="1">
      <alignment vertical="center"/>
    </xf>
    <xf numFmtId="9" fontId="0" fillId="0" borderId="16" xfId="2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/>
    <xf numFmtId="0" fontId="0" fillId="2" borderId="12" xfId="0" applyFill="1" applyBorder="1"/>
    <xf numFmtId="0" fontId="0" fillId="0" borderId="19" xfId="0" applyBorder="1" applyAlignment="1">
      <alignment horizontal="center" vertical="center"/>
    </xf>
    <xf numFmtId="44" fontId="0" fillId="4" borderId="15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11" fillId="2" borderId="17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44" fontId="0" fillId="0" borderId="9" xfId="1" applyFont="1" applyBorder="1" applyAlignment="1">
      <alignment vertical="center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31" xfId="0" applyFont="1" applyFill="1" applyBorder="1" applyAlignment="1">
      <alignment horizontal="center" textRotation="90" wrapText="1"/>
    </xf>
    <xf numFmtId="0" fontId="0" fillId="0" borderId="21" xfId="0" applyFill="1" applyBorder="1"/>
    <xf numFmtId="0" fontId="12" fillId="0" borderId="6" xfId="0" applyFont="1" applyFill="1" applyBorder="1"/>
    <xf numFmtId="0" fontId="0" fillId="0" borderId="6" xfId="0" quotePrefix="1" applyFill="1" applyBorder="1"/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/>
    <xf numFmtId="0" fontId="0" fillId="2" borderId="12" xfId="0" applyFill="1" applyBorder="1" applyAlignment="1">
      <alignment horizontal="center"/>
    </xf>
    <xf numFmtId="44" fontId="0" fillId="0" borderId="29" xfId="1" applyFont="1" applyBorder="1"/>
    <xf numFmtId="44" fontId="0" fillId="0" borderId="30" xfId="1" applyFont="1" applyBorder="1"/>
    <xf numFmtId="44" fontId="0" fillId="0" borderId="30" xfId="1" applyFont="1" applyBorder="1" applyAlignment="1">
      <alignment horizontal="center"/>
    </xf>
    <xf numFmtId="44" fontId="0" fillId="0" borderId="30" xfId="1" applyFont="1" applyFill="1" applyBorder="1"/>
    <xf numFmtId="44" fontId="0" fillId="0" borderId="25" xfId="1" applyFont="1" applyFill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3" xfId="0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6" borderId="5" xfId="0" applyFill="1" applyBorder="1" applyAlignment="1">
      <alignment horizontal="center"/>
    </xf>
    <xf numFmtId="0" fontId="0" fillId="0" borderId="5" xfId="0" applyFill="1" applyBorder="1"/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showRowColHeaders="0" tabSelected="1" showRuler="0" view="pageLayout" topLeftCell="A4" zoomScaleNormal="100" workbookViewId="0">
      <selection activeCell="B22" sqref="B22"/>
    </sheetView>
  </sheetViews>
  <sheetFormatPr baseColWidth="10" defaultRowHeight="15" x14ac:dyDescent="0.25"/>
  <cols>
    <col min="2" max="2" width="43.855468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35">
      <c r="C1" s="4"/>
      <c r="J1" s="25" t="s">
        <v>26</v>
      </c>
    </row>
    <row r="2" spans="1:18" ht="21" x14ac:dyDescent="0.25">
      <c r="J2" s="24" t="s">
        <v>27</v>
      </c>
    </row>
    <row r="3" spans="1:18" ht="26.25" x14ac:dyDescent="0.4">
      <c r="A3" s="3" t="s">
        <v>9</v>
      </c>
      <c r="B3" s="101"/>
      <c r="C3" s="102"/>
      <c r="D3" s="103"/>
      <c r="F3" s="5"/>
      <c r="G3" s="5"/>
      <c r="H3" s="5"/>
      <c r="I3" s="7"/>
      <c r="J3" s="26" t="str">
        <f>IF(B3="","&lt; Bitte tragen Sie den Namen Ihres Kindes ein.","")</f>
        <v>&lt; Bitte tragen Sie den Namen Ihres Kindes ein.</v>
      </c>
    </row>
    <row r="4" spans="1:18" ht="27" thickBot="1" x14ac:dyDescent="0.45">
      <c r="A4" s="3"/>
      <c r="B4" s="27"/>
      <c r="C4" s="27"/>
      <c r="D4" s="27"/>
      <c r="F4" s="5"/>
      <c r="G4" s="5"/>
      <c r="H4" s="5"/>
      <c r="I4" s="7"/>
    </row>
    <row r="5" spans="1:18" ht="54.75" customHeight="1" thickBot="1" x14ac:dyDescent="0.3">
      <c r="A5" s="40" t="s">
        <v>36</v>
      </c>
      <c r="B5" s="39"/>
      <c r="C5" s="11" t="s">
        <v>62</v>
      </c>
      <c r="J5" s="37" t="s">
        <v>58</v>
      </c>
      <c r="K5" s="107"/>
      <c r="L5" s="104" t="str">
        <f>IF(AND(K5="",P5=""),"Bitte zweite Fremdsprache ankreuzen (x).",IF(AND(K5="x",P5="x"),"Bitte nur eine zweite Fremdsprache auswählen!",""))</f>
        <v/>
      </c>
      <c r="M5" s="105"/>
      <c r="N5" s="106"/>
      <c r="O5" s="37" t="s">
        <v>59</v>
      </c>
      <c r="P5" s="45" t="s">
        <v>1</v>
      </c>
    </row>
    <row r="6" spans="1:18" ht="68.25" customHeight="1" thickBot="1" x14ac:dyDescent="0.35">
      <c r="A6" s="14" t="s">
        <v>17</v>
      </c>
      <c r="B6" s="14" t="s">
        <v>18</v>
      </c>
      <c r="C6" s="14" t="s">
        <v>19</v>
      </c>
      <c r="D6" s="14" t="s">
        <v>20</v>
      </c>
      <c r="E6" s="56" t="s">
        <v>4</v>
      </c>
      <c r="F6" s="57" t="s">
        <v>6</v>
      </c>
      <c r="G6" s="57" t="s">
        <v>7</v>
      </c>
      <c r="H6" s="58" t="s">
        <v>3</v>
      </c>
      <c r="I6" s="85" t="s">
        <v>8</v>
      </c>
      <c r="J6" s="86" t="s">
        <v>5</v>
      </c>
      <c r="K6" s="87" t="s">
        <v>15</v>
      </c>
      <c r="L6" s="21" t="s">
        <v>22</v>
      </c>
      <c r="M6" s="22" t="s">
        <v>25</v>
      </c>
      <c r="N6" s="23" t="s">
        <v>23</v>
      </c>
      <c r="O6" s="16" t="s">
        <v>2</v>
      </c>
      <c r="P6" s="16" t="s">
        <v>16</v>
      </c>
    </row>
    <row r="7" spans="1:18" ht="15.75" thickBot="1" x14ac:dyDescent="0.3">
      <c r="A7" s="28" t="s">
        <v>10</v>
      </c>
      <c r="B7" s="46" t="s">
        <v>53</v>
      </c>
      <c r="C7" s="47" t="s">
        <v>11</v>
      </c>
      <c r="D7" s="59" t="s">
        <v>37</v>
      </c>
      <c r="E7" s="33" t="s">
        <v>1</v>
      </c>
      <c r="F7" s="34"/>
      <c r="G7" s="34"/>
      <c r="H7" s="81"/>
      <c r="I7" s="90"/>
      <c r="J7" s="91"/>
      <c r="K7" s="95" t="str">
        <f>IF(OR(F7="x",G7="x",H7="x"),"x","")</f>
        <v/>
      </c>
      <c r="L7" s="98" t="str">
        <f t="shared" ref="L7:L19" si="0">IF(AND(M7="",N7=""),"x","")</f>
        <v>x</v>
      </c>
      <c r="M7" s="73"/>
      <c r="N7" s="74"/>
      <c r="O7" s="65">
        <v>30.25</v>
      </c>
      <c r="P7" s="18">
        <f t="shared" ref="P7:P21" si="1">IF(OR(J7="x",I7="x"),"",IF(B7="","",IF(OR(E7="x",I7="x",F7="x"),IF(COUNTIF(M$7:M$28,"x")=0,30%,15%),IF(F7="x",30%,IF(G7="x",15%,0%)))))</f>
        <v>0.3</v>
      </c>
      <c r="Q7" s="55">
        <f>IF(OR(I7="x",J7="x"),"        ---",IF(AND(L7="x",P7&lt;&gt;""),O7*(1-P7),""))</f>
        <v>21.174999999999997</v>
      </c>
      <c r="R7" s="10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29" t="s">
        <v>10</v>
      </c>
      <c r="B8" s="42" t="s">
        <v>84</v>
      </c>
      <c r="C8" s="43" t="s">
        <v>11</v>
      </c>
      <c r="D8" s="44" t="s">
        <v>38</v>
      </c>
      <c r="E8" s="30"/>
      <c r="F8" s="6"/>
      <c r="G8" s="6" t="s">
        <v>1</v>
      </c>
      <c r="H8" s="82"/>
      <c r="I8" s="41"/>
      <c r="J8" s="88"/>
      <c r="K8" s="96" t="str">
        <f>IF(OR(F8="x",G8="x",H8="x"),"x","")</f>
        <v>x</v>
      </c>
      <c r="L8" s="99" t="str">
        <f t="shared" si="0"/>
        <v>x</v>
      </c>
      <c r="M8" s="72"/>
      <c r="N8" s="75"/>
      <c r="O8" s="66">
        <v>11.5</v>
      </c>
      <c r="P8" s="19">
        <f t="shared" si="1"/>
        <v>0.15</v>
      </c>
      <c r="Q8" s="17">
        <f t="shared" ref="Q8:Q12" si="2">IF(OR(I8="x",J8="x"),"        ---",IF(AND(L8="x",P8&lt;&gt;""),O8*(1-P8),""))</f>
        <v>9.7750000000000004</v>
      </c>
      <c r="R8" s="10" t="str">
        <f t="shared" ref="R8:R30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9" t="s">
        <v>12</v>
      </c>
      <c r="B9" s="42" t="s">
        <v>39</v>
      </c>
      <c r="C9" s="43" t="s">
        <v>0</v>
      </c>
      <c r="D9" s="44" t="s">
        <v>40</v>
      </c>
      <c r="E9" s="30" t="s">
        <v>1</v>
      </c>
      <c r="F9" s="6"/>
      <c r="G9" s="6"/>
      <c r="H9" s="82"/>
      <c r="I9" s="41"/>
      <c r="J9" s="88"/>
      <c r="K9" s="96" t="str">
        <f t="shared" ref="K9:K16" si="4">IF(OR(F9="x",G9="x",H9="x"),"x","")</f>
        <v/>
      </c>
      <c r="L9" s="99" t="str">
        <f t="shared" si="0"/>
        <v>x</v>
      </c>
      <c r="M9" s="71"/>
      <c r="N9" s="75"/>
      <c r="O9" s="66">
        <v>31.95</v>
      </c>
      <c r="P9" s="19">
        <f t="shared" si="1"/>
        <v>0.3</v>
      </c>
      <c r="Q9" s="12">
        <f t="shared" si="2"/>
        <v>22.364999999999998</v>
      </c>
      <c r="R9" s="10" t="str">
        <f t="shared" si="3"/>
        <v/>
      </c>
    </row>
    <row r="10" spans="1:18" x14ac:dyDescent="0.25">
      <c r="A10" s="29" t="s">
        <v>12</v>
      </c>
      <c r="B10" s="42" t="s">
        <v>63</v>
      </c>
      <c r="C10" s="43" t="s">
        <v>0</v>
      </c>
      <c r="D10" s="44" t="s">
        <v>52</v>
      </c>
      <c r="E10" s="30"/>
      <c r="F10" s="6"/>
      <c r="G10" s="6" t="s">
        <v>1</v>
      </c>
      <c r="H10" s="82"/>
      <c r="I10" s="41"/>
      <c r="J10" s="88"/>
      <c r="K10" s="96" t="str">
        <f t="shared" si="4"/>
        <v>x</v>
      </c>
      <c r="L10" s="99" t="str">
        <f t="shared" si="0"/>
        <v>x</v>
      </c>
      <c r="M10" s="72"/>
      <c r="N10" s="75"/>
      <c r="O10" s="66">
        <v>9.75</v>
      </c>
      <c r="P10" s="19">
        <f t="shared" si="1"/>
        <v>0.15</v>
      </c>
      <c r="Q10" s="12">
        <f t="shared" si="2"/>
        <v>8.2874999999999996</v>
      </c>
      <c r="R10" s="10" t="str">
        <f t="shared" si="3"/>
        <v/>
      </c>
    </row>
    <row r="11" spans="1:18" x14ac:dyDescent="0.25">
      <c r="A11" s="29" t="s">
        <v>13</v>
      </c>
      <c r="B11" s="42" t="s">
        <v>41</v>
      </c>
      <c r="C11" s="43" t="s">
        <v>11</v>
      </c>
      <c r="D11" s="44" t="s">
        <v>42</v>
      </c>
      <c r="E11" s="30" t="s">
        <v>1</v>
      </c>
      <c r="F11" s="6"/>
      <c r="G11" s="6"/>
      <c r="H11" s="82"/>
      <c r="I11" s="41"/>
      <c r="J11" s="88"/>
      <c r="K11" s="96" t="str">
        <f t="shared" si="4"/>
        <v/>
      </c>
      <c r="L11" s="99" t="str">
        <f t="shared" si="0"/>
        <v>x</v>
      </c>
      <c r="M11" s="71"/>
      <c r="N11" s="75"/>
      <c r="O11" s="66">
        <v>26.25</v>
      </c>
      <c r="P11" s="19">
        <f t="shared" si="1"/>
        <v>0.3</v>
      </c>
      <c r="Q11" s="12">
        <f t="shared" si="2"/>
        <v>18.375</v>
      </c>
      <c r="R11" s="10" t="str">
        <f t="shared" si="3"/>
        <v/>
      </c>
    </row>
    <row r="12" spans="1:18" x14ac:dyDescent="0.25">
      <c r="A12" s="29" t="s">
        <v>13</v>
      </c>
      <c r="B12" s="42" t="s">
        <v>43</v>
      </c>
      <c r="C12" s="43" t="s">
        <v>11</v>
      </c>
      <c r="D12" s="44" t="s">
        <v>44</v>
      </c>
      <c r="E12" s="30"/>
      <c r="F12" s="6"/>
      <c r="G12" s="6" t="s">
        <v>1</v>
      </c>
      <c r="H12" s="82"/>
      <c r="I12" s="41"/>
      <c r="J12" s="88"/>
      <c r="K12" s="96" t="str">
        <f t="shared" si="4"/>
        <v>x</v>
      </c>
      <c r="L12" s="99" t="str">
        <f t="shared" si="0"/>
        <v>x</v>
      </c>
      <c r="M12" s="72"/>
      <c r="N12" s="75"/>
      <c r="O12" s="66">
        <v>14.25</v>
      </c>
      <c r="P12" s="19">
        <f t="shared" si="1"/>
        <v>0.15</v>
      </c>
      <c r="Q12" s="12">
        <f t="shared" si="2"/>
        <v>12.112499999999999</v>
      </c>
      <c r="R12" s="10" t="str">
        <f t="shared" si="3"/>
        <v/>
      </c>
    </row>
    <row r="13" spans="1:18" x14ac:dyDescent="0.25">
      <c r="A13" s="29" t="s">
        <v>14</v>
      </c>
      <c r="B13" s="42" t="s">
        <v>45</v>
      </c>
      <c r="C13" s="43" t="s">
        <v>0</v>
      </c>
      <c r="D13" s="44" t="s">
        <v>46</v>
      </c>
      <c r="E13" s="30" t="s">
        <v>1</v>
      </c>
      <c r="F13" s="6"/>
      <c r="G13" s="6"/>
      <c r="H13" s="82"/>
      <c r="I13" s="41"/>
      <c r="J13" s="88"/>
      <c r="K13" s="96" t="str">
        <f t="shared" si="4"/>
        <v/>
      </c>
      <c r="L13" s="99" t="s">
        <v>1</v>
      </c>
      <c r="M13" s="71"/>
      <c r="N13" s="75"/>
      <c r="O13" s="67">
        <v>24.5</v>
      </c>
      <c r="P13" s="19">
        <f t="shared" si="1"/>
        <v>0.3</v>
      </c>
      <c r="Q13" s="38">
        <f>IF(P$5="x",IF(OR(I13="x",J13="x"),"        ---",IF(AND(L13="x",P13&lt;&gt;""),O13*(1-P13),"")),"---")</f>
        <v>17.149999999999999</v>
      </c>
      <c r="R13" s="10" t="str">
        <f t="shared" si="3"/>
        <v/>
      </c>
    </row>
    <row r="14" spans="1:18" x14ac:dyDescent="0.25">
      <c r="A14" s="29" t="s">
        <v>14</v>
      </c>
      <c r="B14" s="42" t="s">
        <v>47</v>
      </c>
      <c r="C14" s="43" t="s">
        <v>0</v>
      </c>
      <c r="D14" s="44" t="s">
        <v>48</v>
      </c>
      <c r="E14" s="30"/>
      <c r="F14" s="6"/>
      <c r="G14" s="6" t="s">
        <v>1</v>
      </c>
      <c r="H14" s="82"/>
      <c r="I14" s="41"/>
      <c r="J14" s="88"/>
      <c r="K14" s="96" t="str">
        <f t="shared" si="4"/>
        <v>x</v>
      </c>
      <c r="L14" s="99" t="s">
        <v>1</v>
      </c>
      <c r="M14" s="72"/>
      <c r="N14" s="75"/>
      <c r="O14" s="67">
        <v>10.5</v>
      </c>
      <c r="P14" s="19">
        <f t="shared" si="1"/>
        <v>0.15</v>
      </c>
      <c r="Q14" s="38">
        <f t="shared" ref="Q14:Q15" si="5">IF(P$5="x",IF(OR(I14="x",J14="x"),"        ---",IF(AND(L14="x",P14&lt;&gt;""),O14*(1-P14),"")),"---")</f>
        <v>8.9249999999999989</v>
      </c>
      <c r="R14" s="10" t="str">
        <f t="shared" si="3"/>
        <v/>
      </c>
    </row>
    <row r="15" spans="1:18" x14ac:dyDescent="0.25">
      <c r="A15" s="29" t="s">
        <v>14</v>
      </c>
      <c r="B15" s="48" t="s">
        <v>70</v>
      </c>
      <c r="C15" s="49" t="s">
        <v>0</v>
      </c>
      <c r="D15" s="60" t="s">
        <v>71</v>
      </c>
      <c r="E15" s="30"/>
      <c r="F15" s="6"/>
      <c r="G15" s="6" t="s">
        <v>1</v>
      </c>
      <c r="H15" s="82"/>
      <c r="I15" s="41"/>
      <c r="J15" s="88"/>
      <c r="K15" s="96" t="str">
        <f t="shared" si="4"/>
        <v>x</v>
      </c>
      <c r="L15" s="99" t="s">
        <v>1</v>
      </c>
      <c r="M15" s="72"/>
      <c r="N15" s="75"/>
      <c r="O15" s="67">
        <v>19.95</v>
      </c>
      <c r="P15" s="19">
        <f t="shared" si="1"/>
        <v>0.15</v>
      </c>
      <c r="Q15" s="38">
        <f t="shared" si="5"/>
        <v>16.9575</v>
      </c>
      <c r="R15" s="10" t="str">
        <f t="shared" si="3"/>
        <v/>
      </c>
    </row>
    <row r="16" spans="1:18" x14ac:dyDescent="0.25">
      <c r="A16" s="29" t="s">
        <v>32</v>
      </c>
      <c r="B16" s="42" t="s">
        <v>75</v>
      </c>
      <c r="C16" s="43" t="s">
        <v>0</v>
      </c>
      <c r="D16" s="44" t="s">
        <v>61</v>
      </c>
      <c r="E16" s="30"/>
      <c r="F16" s="6"/>
      <c r="G16" s="6"/>
      <c r="H16" s="82"/>
      <c r="I16" s="92" t="s">
        <v>1</v>
      </c>
      <c r="J16" s="88"/>
      <c r="K16" s="96" t="str">
        <f t="shared" si="4"/>
        <v/>
      </c>
      <c r="L16" s="99"/>
      <c r="M16" s="71"/>
      <c r="N16" s="76"/>
      <c r="O16" s="66">
        <v>29.5</v>
      </c>
      <c r="P16" s="19" t="str">
        <f t="shared" si="1"/>
        <v/>
      </c>
      <c r="Q16" s="12" t="str">
        <f t="shared" ref="Q16:Q21" si="6">IF(OR(I16="x",J16="x"),"        ---",IF(AND(L16="x",P16&lt;&gt;""),O16*(1-P16),""))</f>
        <v xml:space="preserve">        ---</v>
      </c>
      <c r="R16" s="10" t="str">
        <f t="shared" si="3"/>
        <v/>
      </c>
    </row>
    <row r="17" spans="1:18" x14ac:dyDescent="0.25">
      <c r="A17" s="29" t="s">
        <v>54</v>
      </c>
      <c r="B17" s="42" t="s">
        <v>64</v>
      </c>
      <c r="C17" s="43" t="s">
        <v>0</v>
      </c>
      <c r="D17" s="44" t="s">
        <v>55</v>
      </c>
      <c r="E17" s="30" t="s">
        <v>1</v>
      </c>
      <c r="F17" s="6"/>
      <c r="G17" s="6"/>
      <c r="H17" s="82"/>
      <c r="I17" s="41"/>
      <c r="J17" s="88"/>
      <c r="K17" s="96"/>
      <c r="L17" s="99" t="str">
        <f t="shared" si="0"/>
        <v>x</v>
      </c>
      <c r="M17" s="71"/>
      <c r="N17" s="75"/>
      <c r="O17" s="66">
        <v>32.5</v>
      </c>
      <c r="P17" s="19">
        <f t="shared" si="1"/>
        <v>0.3</v>
      </c>
      <c r="Q17" s="12">
        <f t="shared" si="6"/>
        <v>22.75</v>
      </c>
      <c r="R17" s="10" t="str">
        <f t="shared" si="3"/>
        <v/>
      </c>
    </row>
    <row r="18" spans="1:18" x14ac:dyDescent="0.25">
      <c r="A18" s="29" t="s">
        <v>33</v>
      </c>
      <c r="B18" s="42" t="s">
        <v>65</v>
      </c>
      <c r="C18" s="43" t="s">
        <v>66</v>
      </c>
      <c r="D18" s="44" t="s">
        <v>56</v>
      </c>
      <c r="E18" s="30" t="s">
        <v>1</v>
      </c>
      <c r="F18" s="6"/>
      <c r="G18" s="6"/>
      <c r="H18" s="82"/>
      <c r="I18" s="41"/>
      <c r="J18" s="88"/>
      <c r="K18" s="96" t="str">
        <f t="shared" ref="K18:K21" si="7">IF(OR(F18="x",G18="x",H18="x"),"x","")</f>
        <v/>
      </c>
      <c r="L18" s="99" t="str">
        <f t="shared" si="0"/>
        <v>x</v>
      </c>
      <c r="M18" s="71"/>
      <c r="N18" s="75"/>
      <c r="O18" s="66">
        <v>26.5</v>
      </c>
      <c r="P18" s="19">
        <f t="shared" si="1"/>
        <v>0.3</v>
      </c>
      <c r="Q18" s="12">
        <f t="shared" si="6"/>
        <v>18.549999999999997</v>
      </c>
      <c r="R18" s="10" t="str">
        <f t="shared" si="3"/>
        <v/>
      </c>
    </row>
    <row r="19" spans="1:18" x14ac:dyDescent="0.25">
      <c r="A19" s="29" t="s">
        <v>28</v>
      </c>
      <c r="B19" s="42" t="s">
        <v>76</v>
      </c>
      <c r="C19" s="43" t="s">
        <v>29</v>
      </c>
      <c r="D19" s="61" t="s">
        <v>69</v>
      </c>
      <c r="E19" s="30"/>
      <c r="F19" s="6"/>
      <c r="G19" s="6"/>
      <c r="H19" s="82" t="s">
        <v>1</v>
      </c>
      <c r="I19" s="41"/>
      <c r="J19" s="88"/>
      <c r="K19" s="96" t="str">
        <f t="shared" si="7"/>
        <v>x</v>
      </c>
      <c r="L19" s="99" t="str">
        <f t="shared" si="0"/>
        <v>x</v>
      </c>
      <c r="M19" s="72"/>
      <c r="N19" s="77"/>
      <c r="O19" s="66">
        <v>0</v>
      </c>
      <c r="P19" s="19">
        <f t="shared" si="1"/>
        <v>0</v>
      </c>
      <c r="Q19" s="12">
        <f t="shared" si="6"/>
        <v>0</v>
      </c>
      <c r="R19" s="10" t="str">
        <f t="shared" si="3"/>
        <v/>
      </c>
    </row>
    <row r="20" spans="1:18" x14ac:dyDescent="0.25">
      <c r="A20" s="29" t="s">
        <v>34</v>
      </c>
      <c r="B20" s="42" t="s">
        <v>77</v>
      </c>
      <c r="C20" s="43" t="s">
        <v>31</v>
      </c>
      <c r="D20" s="44" t="s">
        <v>35</v>
      </c>
      <c r="E20" s="31"/>
      <c r="F20" s="32"/>
      <c r="G20" s="32"/>
      <c r="H20" s="83"/>
      <c r="I20" s="92" t="s">
        <v>1</v>
      </c>
      <c r="J20" s="88"/>
      <c r="K20" s="96" t="str">
        <f t="shared" si="7"/>
        <v/>
      </c>
      <c r="L20" s="99"/>
      <c r="M20" s="72"/>
      <c r="N20" s="76"/>
      <c r="O20" s="66">
        <v>42.95</v>
      </c>
      <c r="P20" s="19" t="str">
        <f t="shared" si="1"/>
        <v/>
      </c>
      <c r="Q20" s="12" t="str">
        <f t="shared" si="6"/>
        <v xml:space="preserve">        ---</v>
      </c>
      <c r="R20" s="10" t="str">
        <f t="shared" si="3"/>
        <v/>
      </c>
    </row>
    <row r="21" spans="1:18" x14ac:dyDescent="0.25">
      <c r="A21" s="29" t="s">
        <v>30</v>
      </c>
      <c r="B21" s="42" t="s">
        <v>78</v>
      </c>
      <c r="C21" s="43" t="s">
        <v>31</v>
      </c>
      <c r="D21" s="44" t="s">
        <v>57</v>
      </c>
      <c r="E21" s="31"/>
      <c r="F21" s="32"/>
      <c r="G21" s="6"/>
      <c r="H21" s="83"/>
      <c r="I21" s="92" t="s">
        <v>1</v>
      </c>
      <c r="J21" s="88"/>
      <c r="K21" s="96" t="str">
        <f t="shared" si="7"/>
        <v/>
      </c>
      <c r="L21" s="99"/>
      <c r="M21" s="72"/>
      <c r="N21" s="76"/>
      <c r="O21" s="66">
        <v>29.95</v>
      </c>
      <c r="P21" s="19" t="str">
        <f t="shared" si="1"/>
        <v/>
      </c>
      <c r="Q21" s="12" t="str">
        <f t="shared" si="6"/>
        <v xml:space="preserve">        ---</v>
      </c>
      <c r="R21" s="10" t="str">
        <f t="shared" si="3"/>
        <v/>
      </c>
    </row>
    <row r="22" spans="1:18" x14ac:dyDescent="0.25">
      <c r="A22" s="29" t="s">
        <v>49</v>
      </c>
      <c r="B22" s="42" t="s">
        <v>50</v>
      </c>
      <c r="C22" s="43" t="s">
        <v>51</v>
      </c>
      <c r="D22" s="44" t="s">
        <v>60</v>
      </c>
      <c r="E22" s="31"/>
      <c r="F22" s="6" t="s">
        <v>1</v>
      </c>
      <c r="G22" s="6"/>
      <c r="H22" s="83"/>
      <c r="I22" s="93"/>
      <c r="J22" s="88"/>
      <c r="K22" s="96" t="str">
        <f t="shared" ref="K22" si="8">IF(OR(F22="x",G22="x",H22="x"),"x","")</f>
        <v>x</v>
      </c>
      <c r="L22" s="99" t="str">
        <f t="shared" ref="L22" si="9">IF(AND(M22="",N22=""),"x","")</f>
        <v>x</v>
      </c>
      <c r="M22" s="72"/>
      <c r="N22" s="75"/>
      <c r="O22" s="66">
        <v>25</v>
      </c>
      <c r="P22" s="19">
        <f t="shared" ref="P22:P23" si="10">IF(OR(J22="x",I22="x"),"",IF(B22="","",IF(OR(E22="x",I22="x",F22="x"),IF(COUNTIF(M$7:M$28,"x")=0,30%,15%),IF(F22="x",30%,IF(G22="x",15%,0%)))))</f>
        <v>0.3</v>
      </c>
      <c r="Q22" s="12">
        <f t="shared" ref="Q22:Q24" si="11">IF(OR(I22="x",J22="x"),"        ---",IF(AND(L22="x",P22&lt;&gt;""),O22*(1-P22),""))</f>
        <v>17.5</v>
      </c>
      <c r="R22" s="10" t="str">
        <f t="shared" si="3"/>
        <v/>
      </c>
    </row>
    <row r="23" spans="1:18" x14ac:dyDescent="0.25">
      <c r="A23" s="41" t="s">
        <v>10</v>
      </c>
      <c r="B23" s="48" t="s">
        <v>67</v>
      </c>
      <c r="C23" s="49" t="s">
        <v>68</v>
      </c>
      <c r="D23" s="60"/>
      <c r="E23" s="31"/>
      <c r="F23" s="32" t="s">
        <v>1</v>
      </c>
      <c r="G23" s="6"/>
      <c r="H23" s="83"/>
      <c r="I23" s="92" t="s">
        <v>1</v>
      </c>
      <c r="J23" s="89"/>
      <c r="K23" s="96" t="s">
        <v>1</v>
      </c>
      <c r="L23" s="99"/>
      <c r="M23" s="72"/>
      <c r="N23" s="76"/>
      <c r="O23" s="66"/>
      <c r="P23" s="19" t="str">
        <f t="shared" si="10"/>
        <v/>
      </c>
      <c r="Q23" s="12" t="str">
        <f t="shared" si="11"/>
        <v xml:space="preserve">        ---</v>
      </c>
      <c r="R23" s="10" t="str">
        <f t="shared" si="3"/>
        <v/>
      </c>
    </row>
    <row r="24" spans="1:18" x14ac:dyDescent="0.25">
      <c r="A24" s="41" t="s">
        <v>12</v>
      </c>
      <c r="B24" s="42" t="s">
        <v>80</v>
      </c>
      <c r="C24" s="43" t="s">
        <v>0</v>
      </c>
      <c r="D24" s="61" t="s">
        <v>69</v>
      </c>
      <c r="E24" s="30"/>
      <c r="F24" s="6"/>
      <c r="G24" s="6"/>
      <c r="H24" s="82" t="s">
        <v>1</v>
      </c>
      <c r="I24" s="41"/>
      <c r="J24" s="88"/>
      <c r="K24" s="96" t="str">
        <f t="shared" ref="K24" si="12">IF(OR(F24="x",G24="x",H24="x"),"x","")</f>
        <v>x</v>
      </c>
      <c r="L24" s="99" t="str">
        <f t="shared" ref="L24" si="13">IF(AND(M24="",N24=""),"x","")</f>
        <v>x</v>
      </c>
      <c r="M24" s="72"/>
      <c r="N24" s="76"/>
      <c r="O24" s="66">
        <v>1</v>
      </c>
      <c r="P24" s="19">
        <f t="shared" ref="P24" si="14">IF(OR(J24="x",I24="x"),"",IF(B24="","",IF(OR(E24="x",I24="x",F24="x"),IF(COUNTIF(M$7:M$27,"x")=0,30%,15%),IF(F24="x",30%,IF(G24="x",15%,0%)))))</f>
        <v>0</v>
      </c>
      <c r="Q24" s="12">
        <f t="shared" si="11"/>
        <v>1</v>
      </c>
      <c r="R24" s="10" t="str">
        <f t="shared" si="3"/>
        <v/>
      </c>
    </row>
    <row r="25" spans="1:18" x14ac:dyDescent="0.25">
      <c r="A25" s="41" t="s">
        <v>74</v>
      </c>
      <c r="B25" s="50" t="s">
        <v>83</v>
      </c>
      <c r="C25" s="51" t="s">
        <v>72</v>
      </c>
      <c r="D25" s="62" t="s">
        <v>73</v>
      </c>
      <c r="E25" s="31" t="s">
        <v>1</v>
      </c>
      <c r="F25" s="6"/>
      <c r="G25" s="6"/>
      <c r="H25" s="83"/>
      <c r="I25" s="92" t="s">
        <v>1</v>
      </c>
      <c r="J25" s="89"/>
      <c r="K25" s="96"/>
      <c r="L25" s="99"/>
      <c r="M25" s="72"/>
      <c r="N25" s="76"/>
      <c r="O25" s="66">
        <v>35</v>
      </c>
      <c r="P25" s="19" t="str">
        <f t="shared" ref="P25" si="15">IF(OR(J25="x",I25="x"),"",IF(B25="","",IF(OR(E25="x",I25="x",F25="x"),IF(COUNTIF(M$7:M$28,"x")=0,30%,15%),IF(F25="x",30%,IF(G25="x",15%,0%)))))</f>
        <v/>
      </c>
      <c r="Q25" s="38" t="str">
        <f t="shared" ref="Q25" si="16">IF(K$5="x",IF(OR(I25="x",J25="x"),"        ---",IF(AND(L25="x",P25&lt;&gt;""),O25*(1-P25),"")),"---")</f>
        <v>---</v>
      </c>
      <c r="R25" s="10" t="str">
        <f t="shared" si="3"/>
        <v/>
      </c>
    </row>
    <row r="26" spans="1:18" x14ac:dyDescent="0.25">
      <c r="A26" s="41" t="s">
        <v>13</v>
      </c>
      <c r="B26" s="48" t="s">
        <v>79</v>
      </c>
      <c r="C26" s="49" t="s">
        <v>51</v>
      </c>
      <c r="D26" s="60"/>
      <c r="E26" s="31"/>
      <c r="F26" s="32" t="s">
        <v>1</v>
      </c>
      <c r="G26" s="6"/>
      <c r="H26" s="83"/>
      <c r="I26" s="92" t="s">
        <v>1</v>
      </c>
      <c r="J26" s="89"/>
      <c r="K26" s="96" t="s">
        <v>1</v>
      </c>
      <c r="L26" s="99"/>
      <c r="M26" s="72"/>
      <c r="N26" s="76"/>
      <c r="O26" s="68"/>
      <c r="P26" s="19" t="str">
        <f t="shared" ref="P26:P28" si="17">IF(OR(J26="x",I26="x"),"",IF(B26="","",IF(OR(E26="x",I26="x",F26="x"),IF(COUNTIF(M$7:M$27,"x")=0,30%,15%),IF(F26="x",30%,IF(G26="x",15%,0%)))))</f>
        <v/>
      </c>
      <c r="Q26" s="12" t="str">
        <f t="shared" ref="Q26:Q28" si="18">IF(OR(I26="x",J26="x"),"        ---",IF(AND(L26="x",P26&lt;&gt;""),O26*(1-P26),""))</f>
        <v xml:space="preserve">        ---</v>
      </c>
      <c r="R26" s="10" t="str">
        <f t="shared" si="3"/>
        <v/>
      </c>
    </row>
    <row r="27" spans="1:18" x14ac:dyDescent="0.25">
      <c r="A27" s="41" t="s">
        <v>14</v>
      </c>
      <c r="B27" s="48" t="s">
        <v>81</v>
      </c>
      <c r="C27" s="49" t="s">
        <v>51</v>
      </c>
      <c r="D27" s="60"/>
      <c r="E27" s="31"/>
      <c r="F27" s="32" t="s">
        <v>1</v>
      </c>
      <c r="G27" s="6"/>
      <c r="H27" s="83"/>
      <c r="I27" s="92" t="s">
        <v>1</v>
      </c>
      <c r="J27" s="89"/>
      <c r="K27" s="96" t="s">
        <v>1</v>
      </c>
      <c r="L27" s="99"/>
      <c r="M27" s="72"/>
      <c r="N27" s="76"/>
      <c r="O27" s="68"/>
      <c r="P27" s="19" t="str">
        <f t="shared" si="17"/>
        <v/>
      </c>
      <c r="Q27" s="12" t="str">
        <f t="shared" si="18"/>
        <v xml:space="preserve">        ---</v>
      </c>
      <c r="R27" s="10" t="str">
        <f t="shared" si="3"/>
        <v/>
      </c>
    </row>
    <row r="28" spans="1:18" x14ac:dyDescent="0.25">
      <c r="A28" s="41" t="s">
        <v>28</v>
      </c>
      <c r="B28" s="48" t="s">
        <v>82</v>
      </c>
      <c r="C28" s="49" t="s">
        <v>29</v>
      </c>
      <c r="D28" s="60"/>
      <c r="E28" s="31"/>
      <c r="F28" s="32"/>
      <c r="G28" s="6"/>
      <c r="H28" s="83" t="s">
        <v>1</v>
      </c>
      <c r="I28" s="92" t="s">
        <v>1</v>
      </c>
      <c r="J28" s="89"/>
      <c r="K28" s="96" t="s">
        <v>1</v>
      </c>
      <c r="L28" s="99"/>
      <c r="M28" s="72"/>
      <c r="N28" s="76"/>
      <c r="O28" s="68"/>
      <c r="P28" s="19" t="str">
        <f t="shared" si="17"/>
        <v/>
      </c>
      <c r="Q28" s="12" t="str">
        <f t="shared" si="18"/>
        <v xml:space="preserve">        ---</v>
      </c>
      <c r="R28" s="10" t="str">
        <f t="shared" si="3"/>
        <v/>
      </c>
    </row>
    <row r="29" spans="1:18" x14ac:dyDescent="0.25">
      <c r="A29" s="41"/>
      <c r="B29" s="48"/>
      <c r="C29" s="49"/>
      <c r="D29" s="60"/>
      <c r="E29" s="31"/>
      <c r="F29" s="32"/>
      <c r="G29" s="6"/>
      <c r="H29" s="83"/>
      <c r="I29" s="41"/>
      <c r="J29" s="89"/>
      <c r="K29" s="96"/>
      <c r="L29" s="99"/>
      <c r="M29" s="70"/>
      <c r="N29" s="78"/>
      <c r="O29" s="68"/>
      <c r="P29" s="19"/>
      <c r="Q29" s="12"/>
      <c r="R29" s="10" t="str">
        <f t="shared" si="3"/>
        <v/>
      </c>
    </row>
    <row r="30" spans="1:18" ht="15.75" thickBot="1" x14ac:dyDescent="0.3">
      <c r="A30" s="52"/>
      <c r="B30" s="53"/>
      <c r="C30" s="54"/>
      <c r="D30" s="63"/>
      <c r="E30" s="35"/>
      <c r="F30" s="36"/>
      <c r="G30" s="64"/>
      <c r="H30" s="84"/>
      <c r="I30" s="52"/>
      <c r="J30" s="94"/>
      <c r="K30" s="97"/>
      <c r="L30" s="100"/>
      <c r="M30" s="79"/>
      <c r="N30" s="80"/>
      <c r="O30" s="69"/>
      <c r="P30" s="20"/>
      <c r="Q30" s="15"/>
      <c r="R30" s="10" t="str">
        <f t="shared" si="3"/>
        <v/>
      </c>
    </row>
    <row r="33" spans="2:17" ht="15.75" thickBot="1" x14ac:dyDescent="0.3">
      <c r="B33" s="7" t="s">
        <v>21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Q33" s="2">
        <f>SUM(Q7:Q30)</f>
        <v>194.92249999999996</v>
      </c>
    </row>
    <row r="34" spans="2:17" ht="15.75" thickTop="1" x14ac:dyDescent="0.25">
      <c r="B34" t="s">
        <v>24</v>
      </c>
      <c r="Q34" s="1"/>
    </row>
    <row r="35" spans="2:17" ht="15.75" thickBot="1" x14ac:dyDescent="0.3"/>
    <row r="36" spans="2:17" ht="15.75" thickBot="1" x14ac:dyDescent="0.3">
      <c r="G36" s="8" t="s">
        <v>1</v>
      </c>
      <c r="H36" s="13"/>
    </row>
    <row r="37" spans="2:17" ht="15.75" thickBot="1" x14ac:dyDescent="0.3">
      <c r="G37" s="9"/>
    </row>
  </sheetData>
  <sheetProtection algorithmName="SHA-512" hashValue="qz5PAhzVN6t9gzq1u0Y77HK75m3slfblYGvV8pY5fpf9AjOQs5ZQ3gCn9S+C1bi5WQ9u4IfRTqh3cCjgbsb3Ig==" saltValue="YE4Y7EJO9ggkvvi2jdBFEQ==" spinCount="100000" sheet="1" objects="1" scenarios="1"/>
  <protectedRanges>
    <protectedRange sqref="B3" name="Name"/>
    <protectedRange sqref="M7:N28" name="Eltern_1"/>
  </protectedRanges>
  <mergeCells count="2">
    <mergeCell ref="B3:D3"/>
    <mergeCell ref="L5:N5"/>
  </mergeCells>
  <conditionalFormatting sqref="L5:N5">
    <cfRule type="cellIs" dxfId="0" priority="1" operator="equal">
      <formula>"Bitte nur eine zweite Fremdsprache auswählen!"</formula>
    </cfRule>
  </conditionalFormatting>
  <dataValidations count="9">
    <dataValidation type="list" allowBlank="1" showErrorMessage="1" error="Nur Kauf möglich!" sqref="M8 M10 M12 M14:M15 M19 M22:M23">
      <formula1>#REF!</formula1>
    </dataValidation>
    <dataValidation type="list" allowBlank="1" showErrorMessage="1" error="Als Eingabe ist nur der (Kleinbuchstabe) x möglich." sqref="L16 L20:L21 L23">
      <formula1>$G$36:$G$36</formula1>
    </dataValidation>
    <dataValidation type="list" allowBlank="1" showErrorMessage="1" error="Als Eingabe ist nur der (Kleinbuchstabe) x möglich." sqref="K5 N22 N17:N19 N7:N15 P5 L25">
      <formula1>$G$36:$G$37</formula1>
    </dataValidation>
    <dataValidation type="list" allowBlank="1" showErrorMessage="1" error="Als Eingabe ist nur der (Kleinbuchstabe) x möglich." sqref="M16:N16 N20:N21 N29:N30 N24 N26:N27 M7 L9:M9 L11:M11 L13:M13 M17:M18 L7:L8 L10 L12 L14:L15 L17:L19 L22 L24">
      <formula1>$G$35:$G$36</formula1>
    </dataValidation>
    <dataValidation type="list" allowBlank="1" showErrorMessage="1" error="Als Eingabe ist nur der (Kleinbuchstabe) x möglich." sqref="N28 M20:M21 L29:L30 L26:L27">
      <formula1>$G$34:$G$35</formula1>
    </dataValidation>
    <dataValidation type="list" allowBlank="1" showErrorMessage="1" error="Als Eingabe ist nur der (Kleinbuchstabe) x möglich." sqref="N25 N23">
      <formula1>$G$37:$G$37</formula1>
    </dataValidation>
    <dataValidation type="list" allowBlank="1" showErrorMessage="1" error="Nur Kauf möglich!" sqref="M29:M30 M24:M27">
      <formula1>$H$34</formula1>
    </dataValidation>
    <dataValidation type="list" allowBlank="1" showErrorMessage="1" error="Als Eingabe ist nur der (Kleinbuchstabe) x möglich." sqref="L28">
      <formula1>$G$33:$G$34</formula1>
    </dataValidation>
    <dataValidation type="list" allowBlank="1" showErrorMessage="1" error="Nur Kauf möglich!" sqref="M28">
      <formula1>$H$33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>&amp;C&amp;22Bücherliste HBG Bruchsal 2023/24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2023-05-04T08:56:36Z</cp:lastPrinted>
  <dcterms:created xsi:type="dcterms:W3CDTF">2019-01-24T09:06:37Z</dcterms:created>
  <dcterms:modified xsi:type="dcterms:W3CDTF">2023-05-11T07:36:41Z</dcterms:modified>
</cp:coreProperties>
</file>