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Sekretariat\Bücherbestellung_2023_24_NICHT LÖSCHEN\"/>
    </mc:Choice>
  </mc:AlternateContent>
  <bookViews>
    <workbookView xWindow="0" yWindow="0" windowWidth="38400" windowHeight="17730"/>
  </bookViews>
  <sheets>
    <sheet name="Klasse 11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5" i="5" l="1"/>
  <c r="R35" i="5"/>
  <c r="R34" i="5"/>
  <c r="S34" i="5" s="1"/>
  <c r="R33" i="5"/>
  <c r="S33" i="5" s="1"/>
  <c r="M33" i="5"/>
  <c r="S32" i="5"/>
  <c r="R32" i="5"/>
  <c r="S31" i="5"/>
  <c r="R31" i="5"/>
  <c r="S30" i="5"/>
  <c r="R30" i="5"/>
  <c r="S29" i="5"/>
  <c r="R29" i="5"/>
  <c r="M29" i="5"/>
  <c r="R28" i="5"/>
  <c r="S28" i="5" s="1"/>
  <c r="M28" i="5"/>
  <c r="R27" i="5"/>
  <c r="S27" i="5" s="1"/>
  <c r="M27" i="5"/>
  <c r="R26" i="5"/>
  <c r="S26" i="5" s="1"/>
  <c r="M26" i="5"/>
  <c r="R25" i="5"/>
  <c r="S25" i="5" s="1"/>
  <c r="M25" i="5"/>
  <c r="R24" i="5"/>
  <c r="S24" i="5" s="1"/>
  <c r="M24" i="5"/>
  <c r="R23" i="5"/>
  <c r="S23" i="5" s="1"/>
  <c r="M23" i="5"/>
  <c r="R22" i="5"/>
  <c r="S22" i="5" s="1"/>
  <c r="M22" i="5"/>
  <c r="R21" i="5"/>
  <c r="S21" i="5" s="1"/>
  <c r="M21" i="5"/>
  <c r="R13" i="5"/>
  <c r="S13" i="5" s="1"/>
  <c r="M13" i="5"/>
  <c r="M14" i="5"/>
  <c r="R14" i="5"/>
  <c r="S14" i="5" s="1"/>
  <c r="M15" i="5"/>
  <c r="R15" i="5"/>
  <c r="S15" i="5" s="1"/>
  <c r="M16" i="5"/>
  <c r="R16" i="5"/>
  <c r="S16" i="5" s="1"/>
  <c r="M17" i="5"/>
  <c r="R17" i="5"/>
  <c r="S17" i="5" s="1"/>
  <c r="M18" i="5"/>
  <c r="R18" i="5"/>
  <c r="S18" i="5" s="1"/>
  <c r="M19" i="5" l="1"/>
  <c r="R19" i="5"/>
  <c r="S19" i="5" s="1"/>
  <c r="M20" i="5"/>
  <c r="R20" i="5"/>
  <c r="S20" i="5" s="1"/>
  <c r="R36" i="5"/>
  <c r="S36" i="5" s="1"/>
  <c r="T30" i="5" l="1"/>
  <c r="T31" i="5"/>
  <c r="T32" i="5"/>
  <c r="T33" i="5"/>
  <c r="T34" i="5"/>
  <c r="T35" i="5"/>
  <c r="T36" i="5"/>
  <c r="T29" i="5" l="1"/>
  <c r="R7" i="5" l="1"/>
  <c r="R8" i="5"/>
  <c r="R9" i="5"/>
  <c r="R10" i="5"/>
  <c r="R11" i="5"/>
  <c r="R12" i="5"/>
  <c r="M12" i="5"/>
  <c r="M11" i="5"/>
  <c r="M10" i="5"/>
  <c r="M9" i="5"/>
  <c r="M8" i="5"/>
  <c r="M7" i="5"/>
  <c r="T11" i="5" l="1"/>
  <c r="T23" i="5" l="1"/>
  <c r="T24" i="5"/>
  <c r="T25" i="5"/>
  <c r="T26" i="5"/>
  <c r="T27" i="5"/>
  <c r="T28" i="5"/>
  <c r="T9" i="5" l="1"/>
  <c r="T22" i="5"/>
  <c r="T21" i="5"/>
  <c r="T20" i="5"/>
  <c r="T19" i="5"/>
  <c r="T18" i="5"/>
  <c r="T17" i="5"/>
  <c r="T16" i="5"/>
  <c r="T15" i="5"/>
  <c r="T14" i="5"/>
  <c r="T13" i="5"/>
  <c r="T12" i="5"/>
  <c r="T10" i="5"/>
  <c r="T8" i="5"/>
  <c r="T7" i="5"/>
  <c r="L3" i="5" l="1"/>
  <c r="S8" i="5" l="1"/>
  <c r="S9" i="5"/>
  <c r="S10" i="5"/>
  <c r="S11" i="5"/>
  <c r="S12" i="5"/>
  <c r="S7" i="5"/>
  <c r="S38" i="5" l="1"/>
</calcChain>
</file>

<file path=xl/sharedStrings.xml><?xml version="1.0" encoding="utf-8"?>
<sst xmlns="http://schemas.openxmlformats.org/spreadsheetml/2006/main" count="221" uniqueCount="105">
  <si>
    <t>Klett</t>
  </si>
  <si>
    <t>x</t>
  </si>
  <si>
    <t>Preis</t>
  </si>
  <si>
    <t>Weitere Anschaffung</t>
  </si>
  <si>
    <t>Schulbuch (30%/15%)</t>
  </si>
  <si>
    <t>von der Schule gestellt</t>
  </si>
  <si>
    <t>Nachschlagewerk  (30%/15%)</t>
  </si>
  <si>
    <t>Arbeitshefte (15%)</t>
  </si>
  <si>
    <t>Bücher aus vorheriger Klassenstufe</t>
  </si>
  <si>
    <t>Name:</t>
  </si>
  <si>
    <t>D</t>
  </si>
  <si>
    <t>Cornelsen</t>
  </si>
  <si>
    <t>M</t>
  </si>
  <si>
    <t>E</t>
  </si>
  <si>
    <t>F</t>
  </si>
  <si>
    <t>Leihen nicht möglich (Arbeitshefte etc.)</t>
  </si>
  <si>
    <t>Rabatt (bei Kauf)*</t>
  </si>
  <si>
    <t>Fach</t>
  </si>
  <si>
    <t>Titel</t>
  </si>
  <si>
    <t>Verlag</t>
  </si>
  <si>
    <t>ISBN</t>
  </si>
  <si>
    <t>* Wenn Sie keine Bücher von uns leihen, bekommen Sie 30 % Nachlass auf alle Schulbücher, sonst nur 15 %.</t>
  </si>
  <si>
    <t>Kaufen</t>
  </si>
  <si>
    <t>brauchen wir nicht**</t>
  </si>
  <si>
    <t>** Wenn Sie das Buch/Heft bereits haben oder anderweitig besorgen wollen, können Sie hier ankreuzen. Überprüfen Sie aber, ob Sie die korrekte Ausgabe haben mithilfe der ISBN-Nummer.</t>
  </si>
  <si>
    <t>Leihen*</t>
  </si>
  <si>
    <t xml:space="preserve">Wir gehen davon aus, dass Sie die Bücher kaufen wollen. Ist das nicht </t>
  </si>
  <si>
    <t>der Fall, kreuzen Sie bitte "Leihen" oder "brauchen wir nicht" an.</t>
  </si>
  <si>
    <t>Ph</t>
  </si>
  <si>
    <t>Schroedel</t>
  </si>
  <si>
    <t>Bio</t>
  </si>
  <si>
    <t>Ch</t>
  </si>
  <si>
    <t>Sp</t>
  </si>
  <si>
    <t>978-3-464-20530-3</t>
  </si>
  <si>
    <t>978-3-464-20540-2</t>
  </si>
  <si>
    <t>978-3-06-020225-6</t>
  </si>
  <si>
    <t>PONS</t>
  </si>
  <si>
    <t>Leistungsfach</t>
  </si>
  <si>
    <t>Basisfach</t>
  </si>
  <si>
    <t>978-3-12-735340-2</t>
  </si>
  <si>
    <t>978-3-12-735345-7</t>
  </si>
  <si>
    <t>Horizons</t>
  </si>
  <si>
    <t>978-3-12-520941-1</t>
  </si>
  <si>
    <t>Oberstufengrammatik</t>
  </si>
  <si>
    <t>978-3-12-520932-9</t>
  </si>
  <si>
    <t>978-3-12-516187-0</t>
  </si>
  <si>
    <t>Geo</t>
  </si>
  <si>
    <t xml:space="preserve">G </t>
  </si>
  <si>
    <t>Wi</t>
  </si>
  <si>
    <t>Buchner</t>
  </si>
  <si>
    <t>Dudenverlag</t>
  </si>
  <si>
    <t>S</t>
  </si>
  <si>
    <t>promos</t>
  </si>
  <si>
    <t>Mein Kind kommt nächstes Jahr in Klasse 11</t>
  </si>
  <si>
    <t>978-3-06-043813-6</t>
  </si>
  <si>
    <t>978-3-12-550003-7</t>
  </si>
  <si>
    <t>Westermann</t>
  </si>
  <si>
    <t>978-3-14-133400-5</t>
  </si>
  <si>
    <t>978-3-507-88460-1</t>
  </si>
  <si>
    <t>978-3-06-064873-3</t>
  </si>
  <si>
    <t>Gk</t>
  </si>
  <si>
    <t>978-3-661-72069-2</t>
  </si>
  <si>
    <t>Kolleg Wirtschaft</t>
  </si>
  <si>
    <t>978-3-661-82501-4</t>
  </si>
  <si>
    <t>978-3-12-104716-1</t>
  </si>
  <si>
    <t>978-3-12-104728-4</t>
  </si>
  <si>
    <t>Texte, Themen und Strukturen Oberstufe BW</t>
  </si>
  <si>
    <t>Green Line Oberstufe</t>
  </si>
  <si>
    <t>Kursbuch Geschichte</t>
  </si>
  <si>
    <t>Lambacher Schweizer Leistungsfach</t>
  </si>
  <si>
    <t>978-3-12-735380-8</t>
  </si>
  <si>
    <t>978-3-12-516238-9</t>
  </si>
  <si>
    <t>Buchner </t>
  </si>
  <si>
    <t>978-3-661-72070-8</t>
  </si>
  <si>
    <t>Terra Kursstufe Leistungsfach</t>
  </si>
  <si>
    <t>Kursstufe Sport - Theorie für das Leistungsfach</t>
  </si>
  <si>
    <t>978-3885020653</t>
  </si>
  <si>
    <t>Basisfach Sport (Booklets) digitales Medium</t>
  </si>
  <si>
    <t>---</t>
  </si>
  <si>
    <t>Kolleg Politik und Wirtschaft BW</t>
  </si>
  <si>
    <t>978-3-661-72068-5</t>
  </si>
  <si>
    <t>Chemie heute Sekundarstufe II</t>
  </si>
  <si>
    <t>Terra Geographie Kursstufe</t>
  </si>
  <si>
    <t>PONS Le Robert Micro</t>
  </si>
  <si>
    <t>LS Arbeitsheft Basisfach</t>
  </si>
  <si>
    <t>Lambacher Schweizer Basisfach</t>
  </si>
  <si>
    <t>Der DUDEN aus Klasse 5</t>
  </si>
  <si>
    <t>LS Arbeitsheft Leistungsfach</t>
  </si>
  <si>
    <t>978-3-12-735385-3</t>
  </si>
  <si>
    <t>978-3-12-049105-7</t>
  </si>
  <si>
    <t>Natura Kursstufe BW, alternativ eBook selbstständig kaufen</t>
  </si>
  <si>
    <t>Gesellschaft und pol. System ***</t>
  </si>
  <si>
    <t>Wirtschaftspolitik und int. Bez. ***</t>
  </si>
  <si>
    <t>***Auch für GK Basisfach, wenn dieses für vier Halbjahre belegt wird.</t>
  </si>
  <si>
    <t>Fokus Chemie Kursstufe</t>
  </si>
  <si>
    <t>978-3-060-112-562</t>
  </si>
  <si>
    <t>Dorn Bader, Physik SII Kursstufe</t>
  </si>
  <si>
    <t>LS Leistungsfach eBook (Print Plus)</t>
  </si>
  <si>
    <t>LS Basisfach eBook (Print Plus)</t>
  </si>
  <si>
    <t>Wörterbücher PONS Engl./Franz. aus Mittelstufe</t>
  </si>
  <si>
    <t>E/F</t>
  </si>
  <si>
    <t>PONS Schülerwörterbuch Spanisch aus Kl. 10</t>
  </si>
  <si>
    <t>A_Tope.com, Schülerbuch aus Kl. 10</t>
  </si>
  <si>
    <t>A_Tope.com, Arbeitsheft mit CD aus Kl. 10</t>
  </si>
  <si>
    <t>A_Tope.com, Grammatik aus Kl.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</si>
</sst>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F111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0" xfId="0" applyNumberFormat="1"/>
    <xf numFmtId="44" fontId="0" fillId="0" borderId="13" xfId="0" applyNumberFormat="1" applyBorder="1"/>
    <xf numFmtId="0" fontId="2" fillId="0" borderId="0" xfId="0" applyFont="1"/>
    <xf numFmtId="0" fontId="4" fillId="0" borderId="0" xfId="0" applyFont="1" applyAlignment="1">
      <alignment horizontal="left" vertical="center"/>
    </xf>
    <xf numFmtId="0" fontId="0" fillId="0" borderId="0" xfId="0" applyFill="1" applyBorder="1" applyAlignment="1"/>
    <xf numFmtId="0" fontId="0" fillId="2" borderId="1" xfId="0" applyFill="1" applyBorder="1" applyAlignment="1">
      <alignment horizontal="center"/>
    </xf>
    <xf numFmtId="0" fontId="0" fillId="0" borderId="0" xfId="0" applyFill="1"/>
    <xf numFmtId="0" fontId="0" fillId="2" borderId="2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6" xfId="0" applyBorder="1"/>
    <xf numFmtId="0" fontId="6" fillId="0" borderId="0" xfId="0" applyFont="1" applyAlignment="1">
      <alignment horizontal="center"/>
    </xf>
    <xf numFmtId="0" fontId="3" fillId="2" borderId="18" xfId="0" applyFont="1" applyFill="1" applyBorder="1" applyAlignment="1">
      <alignment horizontal="center" textRotation="90"/>
    </xf>
    <xf numFmtId="0" fontId="3" fillId="2" borderId="19" xfId="0" applyFont="1" applyFill="1" applyBorder="1" applyAlignment="1">
      <alignment horizontal="center" textRotation="90" wrapText="1"/>
    </xf>
    <xf numFmtId="0" fontId="3" fillId="2" borderId="20" xfId="0" applyFont="1" applyFill="1" applyBorder="1" applyAlignment="1">
      <alignment horizontal="center" textRotation="90" wrapText="1"/>
    </xf>
    <xf numFmtId="0" fontId="0" fillId="2" borderId="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left"/>
    </xf>
    <xf numFmtId="0" fontId="9" fillId="0" borderId="0" xfId="0" applyFont="1" applyFill="1"/>
    <xf numFmtId="0" fontId="7" fillId="0" borderId="0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/>
    <xf numFmtId="0" fontId="0" fillId="3" borderId="6" xfId="0" applyFill="1" applyBorder="1" applyAlignment="1">
      <alignment horizontal="center" vertical="center"/>
    </xf>
    <xf numFmtId="0" fontId="0" fillId="2" borderId="10" xfId="0" applyFill="1" applyBorder="1"/>
    <xf numFmtId="0" fontId="0" fillId="0" borderId="0" xfId="0" applyBorder="1"/>
    <xf numFmtId="0" fontId="8" fillId="0" borderId="22" xfId="0" applyFont="1" applyFill="1" applyBorder="1" applyAlignment="1">
      <alignment horizontal="center" textRotation="90" wrapText="1"/>
    </xf>
    <xf numFmtId="0" fontId="8" fillId="0" borderId="24" xfId="0" applyFont="1" applyFill="1" applyBorder="1" applyAlignment="1">
      <alignment horizontal="center" textRotation="90" wrapText="1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5" xfId="0" quotePrefix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/>
    <xf numFmtId="0" fontId="0" fillId="0" borderId="5" xfId="0" applyFill="1" applyBorder="1"/>
    <xf numFmtId="0" fontId="0" fillId="2" borderId="25" xfId="0" applyFill="1" applyBorder="1"/>
    <xf numFmtId="0" fontId="0" fillId="2" borderId="27" xfId="0" applyFill="1" applyBorder="1"/>
    <xf numFmtId="0" fontId="0" fillId="2" borderId="26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0" fillId="2" borderId="26" xfId="0" applyFill="1" applyBorder="1" applyAlignment="1">
      <alignment horizontal="center" vertical="center"/>
    </xf>
    <xf numFmtId="0" fontId="0" fillId="4" borderId="5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0" fontId="0" fillId="4" borderId="4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5" xfId="0" applyFill="1" applyBorder="1"/>
    <xf numFmtId="0" fontId="0" fillId="4" borderId="1" xfId="0" applyFill="1" applyBorder="1" applyAlignment="1">
      <alignment horizontal="center" vertical="center"/>
    </xf>
    <xf numFmtId="0" fontId="0" fillId="4" borderId="25" xfId="0" applyFill="1" applyBorder="1"/>
    <xf numFmtId="0" fontId="0" fillId="4" borderId="26" xfId="0" applyFill="1" applyBorder="1" applyAlignment="1">
      <alignment horizontal="center" vertical="center"/>
    </xf>
    <xf numFmtId="0" fontId="0" fillId="4" borderId="27" xfId="0" applyFill="1" applyBorder="1"/>
    <xf numFmtId="0" fontId="0" fillId="4" borderId="5" xfId="0" quotePrefix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3" fillId="0" borderId="29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2" borderId="15" xfId="0" applyFill="1" applyBorder="1"/>
    <xf numFmtId="0" fontId="0" fillId="4" borderId="21" xfId="0" applyFill="1" applyBorder="1"/>
    <xf numFmtId="0" fontId="0" fillId="4" borderId="6" xfId="0" applyFill="1" applyBorder="1"/>
    <xf numFmtId="0" fontId="0" fillId="0" borderId="5" xfId="0" applyBorder="1" applyAlignment="1">
      <alignment horizontal="center"/>
    </xf>
    <xf numFmtId="0" fontId="0" fillId="0" borderId="6" xfId="0" applyFill="1" applyBorder="1"/>
    <xf numFmtId="0" fontId="0" fillId="0" borderId="7" xfId="0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2" borderId="32" xfId="0" applyFill="1" applyBorder="1"/>
    <xf numFmtId="0" fontId="0" fillId="5" borderId="33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/>
    <xf numFmtId="0" fontId="1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0" fontId="12" fillId="0" borderId="6" xfId="0" applyFont="1" applyFill="1" applyBorder="1"/>
    <xf numFmtId="0" fontId="0" fillId="0" borderId="1" xfId="0" quotePrefix="1" applyFill="1" applyBorder="1" applyAlignment="1">
      <alignment horizontal="center"/>
    </xf>
    <xf numFmtId="0" fontId="0" fillId="0" borderId="6" xfId="0" quotePrefix="1" applyFill="1" applyBorder="1"/>
    <xf numFmtId="0" fontId="11" fillId="0" borderId="14" xfId="0" applyFont="1" applyFill="1" applyBorder="1"/>
    <xf numFmtId="0" fontId="11" fillId="0" borderId="14" xfId="0" applyFont="1" applyFill="1" applyBorder="1" applyAlignment="1">
      <alignment horizontal="center"/>
    </xf>
    <xf numFmtId="0" fontId="11" fillId="0" borderId="8" xfId="0" applyFont="1" applyFill="1" applyBorder="1"/>
    <xf numFmtId="0" fontId="11" fillId="4" borderId="1" xfId="0" applyFont="1" applyFill="1" applyBorder="1"/>
    <xf numFmtId="0" fontId="11" fillId="4" borderId="1" xfId="0" applyFont="1" applyFill="1" applyBorder="1" applyAlignment="1">
      <alignment horizontal="center"/>
    </xf>
    <xf numFmtId="0" fontId="11" fillId="4" borderId="6" xfId="0" applyFont="1" applyFill="1" applyBorder="1"/>
    <xf numFmtId="0" fontId="14" fillId="4" borderId="1" xfId="0" applyFont="1" applyFill="1" applyBorder="1"/>
    <xf numFmtId="0" fontId="0" fillId="5" borderId="5" xfId="0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11" fillId="0" borderId="6" xfId="0" applyFont="1" applyFill="1" applyBorder="1" applyAlignment="1">
      <alignment vertical="center"/>
    </xf>
    <xf numFmtId="0" fontId="13" fillId="0" borderId="6" xfId="0" applyFont="1" applyFill="1" applyBorder="1"/>
    <xf numFmtId="0" fontId="11" fillId="0" borderId="6" xfId="0" applyFont="1" applyFill="1" applyBorder="1"/>
    <xf numFmtId="0" fontId="3" fillId="0" borderId="34" xfId="0" applyFont="1" applyFill="1" applyBorder="1" applyAlignment="1">
      <alignment horizontal="center" vertical="center" wrapText="1"/>
    </xf>
    <xf numFmtId="9" fontId="0" fillId="4" borderId="1" xfId="2" applyFont="1" applyFill="1" applyBorder="1" applyAlignment="1">
      <alignment vertical="center"/>
    </xf>
    <xf numFmtId="9" fontId="0" fillId="0" borderId="1" xfId="2" applyFont="1" applyBorder="1" applyAlignment="1">
      <alignment vertical="center"/>
    </xf>
    <xf numFmtId="9" fontId="0" fillId="0" borderId="1" xfId="2" applyFont="1" applyFill="1" applyBorder="1" applyAlignment="1">
      <alignment vertical="center"/>
    </xf>
    <xf numFmtId="44" fontId="0" fillId="4" borderId="17" xfId="1" applyFont="1" applyFill="1" applyBorder="1"/>
    <xf numFmtId="44" fontId="0" fillId="4" borderId="17" xfId="1" applyFont="1" applyFill="1" applyBorder="1" applyAlignment="1">
      <alignment horizontal="center"/>
    </xf>
    <xf numFmtId="44" fontId="0" fillId="0" borderId="17" xfId="1" applyFont="1" applyBorder="1" applyAlignment="1">
      <alignment horizontal="center"/>
    </xf>
    <xf numFmtId="44" fontId="0" fillId="0" borderId="17" xfId="1" applyFont="1" applyFill="1" applyBorder="1" applyAlignment="1">
      <alignment horizontal="center"/>
    </xf>
    <xf numFmtId="44" fontId="0" fillId="0" borderId="17" xfId="1" applyFont="1" applyBorder="1"/>
    <xf numFmtId="0" fontId="0" fillId="6" borderId="6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44" fontId="0" fillId="4" borderId="28" xfId="1" applyFont="1" applyFill="1" applyBorder="1"/>
    <xf numFmtId="9" fontId="0" fillId="4" borderId="4" xfId="2" applyFont="1" applyFill="1" applyBorder="1" applyAlignment="1">
      <alignment vertical="center"/>
    </xf>
    <xf numFmtId="44" fontId="0" fillId="4" borderId="21" xfId="1" applyFont="1" applyFill="1" applyBorder="1" applyAlignment="1">
      <alignment vertical="center"/>
    </xf>
    <xf numFmtId="44" fontId="0" fillId="4" borderId="6" xfId="1" applyFont="1" applyFill="1" applyBorder="1" applyAlignment="1">
      <alignment vertical="center"/>
    </xf>
    <xf numFmtId="44" fontId="0" fillId="0" borderId="6" xfId="1" applyFont="1" applyBorder="1" applyAlignment="1">
      <alignment vertical="center"/>
    </xf>
    <xf numFmtId="44" fontId="0" fillId="0" borderId="6" xfId="1" applyFont="1" applyFill="1" applyBorder="1" applyAlignment="1">
      <alignment vertical="center"/>
    </xf>
    <xf numFmtId="0" fontId="0" fillId="5" borderId="35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44" fontId="0" fillId="0" borderId="36" xfId="1" applyFont="1" applyBorder="1"/>
    <xf numFmtId="9" fontId="0" fillId="0" borderId="14" xfId="2" applyFont="1" applyBorder="1" applyAlignment="1">
      <alignment vertical="center"/>
    </xf>
    <xf numFmtId="44" fontId="0" fillId="0" borderId="8" xfId="1" applyFont="1" applyBorder="1" applyAlignment="1">
      <alignment vertical="center"/>
    </xf>
    <xf numFmtId="0" fontId="7" fillId="2" borderId="2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</cellXfs>
  <cellStyles count="4">
    <cellStyle name="Prozent" xfId="2" builtinId="5"/>
    <cellStyle name="Standard" xfId="0" builtinId="0"/>
    <cellStyle name="Währung" xfId="1" builtinId="4"/>
    <cellStyle name="Währung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40</xdr:row>
      <xdr:rowOff>104775</xdr:rowOff>
    </xdr:from>
    <xdr:to>
      <xdr:col>10</xdr:col>
      <xdr:colOff>647489</xdr:colOff>
      <xdr:row>41</xdr:row>
      <xdr:rowOff>152369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91225" y="9410700"/>
          <a:ext cx="1838114" cy="2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2"/>
  <sheetViews>
    <sheetView showGridLines="0" showRowColHeaders="0" tabSelected="1" showRuler="0" view="pageLayout" zoomScaleNormal="100" workbookViewId="0">
      <selection activeCell="B3" sqref="B3:D3"/>
    </sheetView>
  </sheetViews>
  <sheetFormatPr baseColWidth="10" defaultRowHeight="15" x14ac:dyDescent="0.25"/>
  <cols>
    <col min="2" max="2" width="44.85546875" customWidth="1"/>
    <col min="3" max="3" width="13.5703125" customWidth="1"/>
    <col min="4" max="4" width="19" customWidth="1"/>
    <col min="5" max="8" width="5.7109375" hidden="1" customWidth="1"/>
    <col min="9" max="10" width="5.7109375" customWidth="1"/>
    <col min="11" max="13" width="11.7109375" customWidth="1"/>
    <col min="14" max="16" width="7.7109375" customWidth="1"/>
    <col min="17" max="18" width="11.7109375" customWidth="1"/>
  </cols>
  <sheetData>
    <row r="1" spans="1:20" ht="28.5" x14ac:dyDescent="0.25">
      <c r="C1" s="6"/>
    </row>
    <row r="3" spans="1:20" ht="26.25" x14ac:dyDescent="0.4">
      <c r="A3" s="5" t="s">
        <v>9</v>
      </c>
      <c r="B3" s="137"/>
      <c r="C3" s="138"/>
      <c r="D3" s="139"/>
      <c r="F3" s="7"/>
      <c r="G3" s="7"/>
      <c r="H3" s="7"/>
      <c r="I3" s="7"/>
      <c r="J3" s="7"/>
      <c r="K3" s="9"/>
      <c r="L3" s="27" t="str">
        <f>IF(B3="","&lt; Bitte tragen Sie den Namen Ihres Kindes ein.","")</f>
        <v>&lt; Bitte tragen Sie den Namen Ihres Kindes ein.</v>
      </c>
    </row>
    <row r="4" spans="1:20" ht="26.25" x14ac:dyDescent="0.4">
      <c r="A4" s="5"/>
      <c r="B4" s="28"/>
      <c r="C4" s="28"/>
      <c r="D4" s="28"/>
      <c r="F4" s="7"/>
      <c r="G4" s="7"/>
      <c r="H4" s="7"/>
      <c r="I4" s="7"/>
      <c r="J4" s="7"/>
      <c r="K4" s="9"/>
      <c r="L4" s="26" t="s">
        <v>26</v>
      </c>
    </row>
    <row r="5" spans="1:20" ht="54.75" customHeight="1" thickBot="1" x14ac:dyDescent="0.3">
      <c r="A5" s="53" t="s">
        <v>53</v>
      </c>
      <c r="B5" s="13"/>
      <c r="C5" s="14"/>
      <c r="L5" s="25" t="s">
        <v>27</v>
      </c>
    </row>
    <row r="6" spans="1:20" ht="68.25" customHeight="1" thickBot="1" x14ac:dyDescent="0.35">
      <c r="A6" s="16" t="s">
        <v>17</v>
      </c>
      <c r="B6" s="16" t="s">
        <v>18</v>
      </c>
      <c r="C6" s="16" t="s">
        <v>19</v>
      </c>
      <c r="D6" s="16" t="s">
        <v>20</v>
      </c>
      <c r="E6" s="17" t="s">
        <v>4</v>
      </c>
      <c r="F6" s="18" t="s">
        <v>6</v>
      </c>
      <c r="G6" s="18" t="s">
        <v>7</v>
      </c>
      <c r="H6" s="19" t="s">
        <v>3</v>
      </c>
      <c r="I6" s="37" t="s">
        <v>37</v>
      </c>
      <c r="J6" s="38" t="s">
        <v>38</v>
      </c>
      <c r="K6" s="72" t="s">
        <v>8</v>
      </c>
      <c r="L6" s="73" t="s">
        <v>5</v>
      </c>
      <c r="M6" s="74" t="s">
        <v>15</v>
      </c>
      <c r="N6" s="22" t="s">
        <v>22</v>
      </c>
      <c r="O6" s="23" t="s">
        <v>25</v>
      </c>
      <c r="P6" s="24" t="s">
        <v>23</v>
      </c>
      <c r="Q6" s="114" t="s">
        <v>2</v>
      </c>
      <c r="R6" s="114" t="s">
        <v>16</v>
      </c>
    </row>
    <row r="7" spans="1:20" x14ac:dyDescent="0.25">
      <c r="A7" s="61" t="s">
        <v>10</v>
      </c>
      <c r="B7" s="62" t="s">
        <v>66</v>
      </c>
      <c r="C7" s="63" t="s">
        <v>11</v>
      </c>
      <c r="D7" s="79" t="s">
        <v>54</v>
      </c>
      <c r="E7" s="84" t="s">
        <v>1</v>
      </c>
      <c r="F7" s="61"/>
      <c r="G7" s="63"/>
      <c r="H7" s="71"/>
      <c r="I7" s="61" t="s">
        <v>1</v>
      </c>
      <c r="J7" s="64" t="s">
        <v>1</v>
      </c>
      <c r="K7" s="61"/>
      <c r="L7" s="62"/>
      <c r="M7" s="88" t="str">
        <f t="shared" ref="M7:M12" si="0">IF(OR(F7="x",G7="x",H7="x"),"x","")</f>
        <v/>
      </c>
      <c r="N7" s="90"/>
      <c r="O7" s="30"/>
      <c r="P7" s="21"/>
      <c r="Q7" s="125">
        <v>30.99</v>
      </c>
      <c r="R7" s="126">
        <f t="shared" ref="R7:R12" si="1">IF(OR(L7="x",K7="x"),"",IF(B7="","",IF(OR(E7="x",K7="x",F7="x"),IF(COUNTIF(O$7:O$35,"x")=0,30%,15%),IF(F7="x",30%,IF(G7="x",15%,0%)))))</f>
        <v>0.3</v>
      </c>
      <c r="S7" s="127" t="str">
        <f t="shared" ref="S7:S12" si="2">IF(OR(K7="x",L7="x"),"        ---",IF(AND(N7="x",R7&lt;&gt;""),Q7*(1-R7),""))</f>
        <v/>
      </c>
      <c r="T7" s="13" t="str">
        <f>IF(B7="","",IF(COUNTIF(K7:L7,"x")+COUNTIF(N7:O7,"x")=0,"",IF(AND(K7="x",OR(N7="x",O7="x")),"Vorsicht! Wird aus vorherigem Jahrgang übernommen. Nur bei Bedarf!",IF(AND(M7="x",O7="x"),"Vorsicht! Nur zu Kaufen!",IF(AND(P7="x",O7="x"),"Vorsicht! Wollen Sie leihen oder haben Sie das Buch schon?","")))))</f>
        <v/>
      </c>
    </row>
    <row r="8" spans="1:20" x14ac:dyDescent="0.25">
      <c r="A8" s="55" t="s">
        <v>12</v>
      </c>
      <c r="B8" s="105" t="s">
        <v>69</v>
      </c>
      <c r="C8" s="106" t="s">
        <v>0</v>
      </c>
      <c r="D8" s="107" t="s">
        <v>70</v>
      </c>
      <c r="E8" s="75" t="s">
        <v>1</v>
      </c>
      <c r="F8" s="55"/>
      <c r="G8" s="57"/>
      <c r="H8" s="59"/>
      <c r="I8" s="55" t="s">
        <v>1</v>
      </c>
      <c r="J8" s="60"/>
      <c r="K8" s="55"/>
      <c r="L8" s="56"/>
      <c r="M8" s="89" t="str">
        <f t="shared" si="0"/>
        <v/>
      </c>
      <c r="N8" s="91"/>
      <c r="O8" s="29"/>
      <c r="P8" s="20"/>
      <c r="Q8" s="119">
        <v>38.950000000000003</v>
      </c>
      <c r="R8" s="115">
        <f t="shared" si="1"/>
        <v>0.3</v>
      </c>
      <c r="S8" s="128" t="str">
        <f t="shared" si="2"/>
        <v/>
      </c>
      <c r="T8" s="13" t="str">
        <f t="shared" ref="T8:T36" si="3">IF(B8="","",IF(COUNTIF(K8:L8,"x")+COUNTIF(N8:O8,"x")=0,"",IF(AND(K8="x",OR(N8="x",O8="x")),"Vorsicht! Wird aus vorherigem Jahrgang übernommen. Nur bei Bedarf!",IF(AND(M8="x",O8="x"),"Vorsicht! Nur zu Kaufen!",IF(AND(P8="x",O8="x"),"Vorsicht! Wollen Sie leihen oder haben Sie das Buch schon?","")))))</f>
        <v/>
      </c>
    </row>
    <row r="9" spans="1:20" x14ac:dyDescent="0.25">
      <c r="A9" s="55" t="s">
        <v>12</v>
      </c>
      <c r="B9" s="56" t="s">
        <v>87</v>
      </c>
      <c r="C9" s="57" t="s">
        <v>0</v>
      </c>
      <c r="D9" s="80" t="s">
        <v>88</v>
      </c>
      <c r="E9" s="75"/>
      <c r="F9" s="55"/>
      <c r="G9" s="57" t="s">
        <v>1</v>
      </c>
      <c r="H9" s="59"/>
      <c r="I9" s="55" t="s">
        <v>1</v>
      </c>
      <c r="J9" s="60"/>
      <c r="K9" s="55"/>
      <c r="L9" s="56"/>
      <c r="M9" s="89" t="str">
        <f t="shared" si="0"/>
        <v>x</v>
      </c>
      <c r="N9" s="91"/>
      <c r="O9" s="31"/>
      <c r="P9" s="20"/>
      <c r="Q9" s="119">
        <v>16.5</v>
      </c>
      <c r="R9" s="115">
        <f t="shared" si="1"/>
        <v>0.15</v>
      </c>
      <c r="S9" s="128" t="str">
        <f t="shared" si="2"/>
        <v/>
      </c>
      <c r="T9" s="13" t="str">
        <f>IF(B9="","",IF(COUNTIF(K9:L9,"x")+COUNTIF(N9:O9,"x")=0,"",IF(AND(K9="x",OR(N9="x",O9="x")),"Vorsicht! Wird aus vorherigem Jahrgang übernommen. Nur bei Bedarf!",IF(AND(M9="x",O9="x"),"Vorsicht! Nur zu Kaufen!",IF(AND(P9="x",O9="x"),"Vorsicht! Wollen Sie leihen oder haben Sie das Buch schon?","")))))</f>
        <v/>
      </c>
    </row>
    <row r="10" spans="1:20" x14ac:dyDescent="0.25">
      <c r="A10" s="55" t="s">
        <v>12</v>
      </c>
      <c r="B10" s="56" t="s">
        <v>97</v>
      </c>
      <c r="C10" s="57" t="s">
        <v>0</v>
      </c>
      <c r="D10" s="80"/>
      <c r="E10" s="75"/>
      <c r="F10" s="55"/>
      <c r="G10" s="57"/>
      <c r="H10" s="59" t="s">
        <v>1</v>
      </c>
      <c r="I10" s="55" t="s">
        <v>1</v>
      </c>
      <c r="J10" s="60"/>
      <c r="K10" s="55"/>
      <c r="L10" s="56"/>
      <c r="M10" s="89" t="str">
        <f t="shared" si="0"/>
        <v>x</v>
      </c>
      <c r="N10" s="91"/>
      <c r="O10" s="31"/>
      <c r="P10" s="20"/>
      <c r="Q10" s="119">
        <v>3</v>
      </c>
      <c r="R10" s="115">
        <f t="shared" si="1"/>
        <v>0</v>
      </c>
      <c r="S10" s="128" t="str">
        <f t="shared" si="2"/>
        <v/>
      </c>
      <c r="T10" s="13" t="str">
        <f t="shared" si="3"/>
        <v/>
      </c>
    </row>
    <row r="11" spans="1:20" x14ac:dyDescent="0.25">
      <c r="A11" s="55" t="s">
        <v>12</v>
      </c>
      <c r="B11" s="56" t="s">
        <v>85</v>
      </c>
      <c r="C11" s="57" t="s">
        <v>0</v>
      </c>
      <c r="D11" s="80" t="s">
        <v>39</v>
      </c>
      <c r="E11" s="75" t="s">
        <v>1</v>
      </c>
      <c r="F11" s="55"/>
      <c r="G11" s="57"/>
      <c r="H11" s="59"/>
      <c r="I11" s="55"/>
      <c r="J11" s="60" t="s">
        <v>1</v>
      </c>
      <c r="K11" s="55"/>
      <c r="L11" s="56"/>
      <c r="M11" s="89" t="str">
        <f t="shared" si="0"/>
        <v/>
      </c>
      <c r="N11" s="91"/>
      <c r="O11" s="29"/>
      <c r="P11" s="20"/>
      <c r="Q11" s="119">
        <v>33.5</v>
      </c>
      <c r="R11" s="115">
        <f t="shared" si="1"/>
        <v>0.3</v>
      </c>
      <c r="S11" s="128" t="str">
        <f t="shared" si="2"/>
        <v/>
      </c>
      <c r="T11" s="13" t="str">
        <f t="shared" si="3"/>
        <v/>
      </c>
    </row>
    <row r="12" spans="1:20" x14ac:dyDescent="0.25">
      <c r="A12" s="81" t="s">
        <v>12</v>
      </c>
      <c r="B12" s="46" t="s">
        <v>84</v>
      </c>
      <c r="C12" s="45" t="s">
        <v>0</v>
      </c>
      <c r="D12" s="82" t="s">
        <v>40</v>
      </c>
      <c r="E12" s="76"/>
      <c r="F12" s="32"/>
      <c r="G12" s="8" t="s">
        <v>1</v>
      </c>
      <c r="H12" s="10"/>
      <c r="I12" s="39"/>
      <c r="J12" s="40" t="s">
        <v>1</v>
      </c>
      <c r="K12" s="39"/>
      <c r="L12" s="1"/>
      <c r="M12" s="87" t="str">
        <f t="shared" si="0"/>
        <v>x</v>
      </c>
      <c r="N12" s="91"/>
      <c r="O12" s="31"/>
      <c r="P12" s="20"/>
      <c r="Q12" s="120">
        <v>13.5</v>
      </c>
      <c r="R12" s="116">
        <f t="shared" si="1"/>
        <v>0.15</v>
      </c>
      <c r="S12" s="129" t="str">
        <f t="shared" si="2"/>
        <v/>
      </c>
      <c r="T12" s="13" t="str">
        <f t="shared" si="3"/>
        <v/>
      </c>
    </row>
    <row r="13" spans="1:20" x14ac:dyDescent="0.25">
      <c r="A13" s="39" t="s">
        <v>12</v>
      </c>
      <c r="B13" s="46" t="s">
        <v>98</v>
      </c>
      <c r="C13" s="45" t="s">
        <v>0</v>
      </c>
      <c r="D13" s="82"/>
      <c r="E13" s="77"/>
      <c r="F13" s="39"/>
      <c r="G13" s="45"/>
      <c r="H13" s="44" t="s">
        <v>1</v>
      </c>
      <c r="I13" s="39"/>
      <c r="J13" s="40" t="s">
        <v>1</v>
      </c>
      <c r="K13" s="39"/>
      <c r="L13" s="46"/>
      <c r="M13" s="110" t="str">
        <f t="shared" ref="M13" si="4">IF(OR(F13="x",G13="x",H13="x"),"x","")</f>
        <v>x</v>
      </c>
      <c r="N13" s="91"/>
      <c r="O13" s="31"/>
      <c r="P13" s="20"/>
      <c r="Q13" s="121">
        <v>3</v>
      </c>
      <c r="R13" s="117">
        <f t="shared" ref="R13" si="5">IF(OR(L13="x",K13="x"),"",IF(B13="","",IF(OR(E13="x",K13="x",F13="x"),IF(COUNTIF(O$7:O$35,"x")=0,30%,15%),IF(F13="x",30%,IF(G13="x",15%,0%)))))</f>
        <v>0</v>
      </c>
      <c r="S13" s="130" t="str">
        <f t="shared" ref="S13" si="6">IF(OR(K13="x",L13="x"),"        ---",IF(AND(N13="x",R13&lt;&gt;""),Q13*(1-R13),""))</f>
        <v/>
      </c>
      <c r="T13" s="13" t="str">
        <f t="shared" si="3"/>
        <v/>
      </c>
    </row>
    <row r="14" spans="1:20" x14ac:dyDescent="0.25">
      <c r="A14" s="81" t="s">
        <v>13</v>
      </c>
      <c r="B14" s="46" t="s">
        <v>67</v>
      </c>
      <c r="C14" s="45" t="s">
        <v>0</v>
      </c>
      <c r="D14" s="82" t="s">
        <v>55</v>
      </c>
      <c r="E14" s="77" t="s">
        <v>1</v>
      </c>
      <c r="F14" s="39"/>
      <c r="G14" s="45"/>
      <c r="H14" s="44"/>
      <c r="I14" s="39" t="s">
        <v>1</v>
      </c>
      <c r="J14" s="40" t="s">
        <v>1</v>
      </c>
      <c r="K14" s="39"/>
      <c r="L14" s="1"/>
      <c r="M14" s="87" t="str">
        <f t="shared" ref="M14:M20" si="7">IF(OR(F14="x",G14="x",H14="x"),"x","")</f>
        <v/>
      </c>
      <c r="N14" s="91"/>
      <c r="O14" s="29"/>
      <c r="P14" s="20"/>
      <c r="Q14" s="122">
        <v>26.95</v>
      </c>
      <c r="R14" s="116">
        <f t="shared" ref="R14:R16" si="8">IF(OR(L14="x",K14="x"),"",IF(B14="","",IF(OR(E14="x",K14="x",F14="x"),IF(COUNTIF(O$7:O$35,"x")=0,30%,15%),IF(F14="x",30%,IF(G14="x",15%,0%)))))</f>
        <v>0.3</v>
      </c>
      <c r="S14" s="129" t="str">
        <f t="shared" ref="S14:S20" si="9">IF(OR(K14="x",L14="x"),"        ---",IF(AND(N14="x",R14&lt;&gt;""),Q14*(1-R14),""))</f>
        <v/>
      </c>
      <c r="T14" s="13" t="str">
        <f t="shared" si="3"/>
        <v/>
      </c>
    </row>
    <row r="15" spans="1:20" x14ac:dyDescent="0.25">
      <c r="A15" s="81" t="s">
        <v>14</v>
      </c>
      <c r="B15" s="46" t="s">
        <v>41</v>
      </c>
      <c r="C15" s="45" t="s">
        <v>0</v>
      </c>
      <c r="D15" s="82" t="s">
        <v>42</v>
      </c>
      <c r="E15" s="77" t="s">
        <v>1</v>
      </c>
      <c r="F15" s="39"/>
      <c r="G15" s="45"/>
      <c r="H15" s="44"/>
      <c r="I15" s="39" t="s">
        <v>1</v>
      </c>
      <c r="J15" s="40" t="s">
        <v>1</v>
      </c>
      <c r="K15" s="39"/>
      <c r="L15" s="1"/>
      <c r="M15" s="87" t="str">
        <f t="shared" si="7"/>
        <v/>
      </c>
      <c r="N15" s="91"/>
      <c r="O15" s="29"/>
      <c r="P15" s="20"/>
      <c r="Q15" s="120">
        <v>32.950000000000003</v>
      </c>
      <c r="R15" s="116">
        <f t="shared" si="8"/>
        <v>0.3</v>
      </c>
      <c r="S15" s="129" t="str">
        <f t="shared" si="9"/>
        <v/>
      </c>
      <c r="T15" s="13" t="str">
        <f t="shared" si="3"/>
        <v/>
      </c>
    </row>
    <row r="16" spans="1:20" x14ac:dyDescent="0.25">
      <c r="A16" s="81" t="s">
        <v>14</v>
      </c>
      <c r="B16" s="46" t="s">
        <v>43</v>
      </c>
      <c r="C16" s="45" t="s">
        <v>0</v>
      </c>
      <c r="D16" s="82" t="s">
        <v>44</v>
      </c>
      <c r="E16" s="77"/>
      <c r="F16" s="39"/>
      <c r="G16" s="45" t="s">
        <v>1</v>
      </c>
      <c r="H16" s="44"/>
      <c r="I16" s="39" t="s">
        <v>1</v>
      </c>
      <c r="J16" s="40" t="s">
        <v>1</v>
      </c>
      <c r="K16" s="39"/>
      <c r="L16" s="1"/>
      <c r="M16" s="87" t="str">
        <f t="shared" si="7"/>
        <v>x</v>
      </c>
      <c r="N16" s="91"/>
      <c r="O16" s="31"/>
      <c r="P16" s="20"/>
      <c r="Q16" s="120">
        <v>34.5</v>
      </c>
      <c r="R16" s="116">
        <f t="shared" si="8"/>
        <v>0.15</v>
      </c>
      <c r="S16" s="129" t="str">
        <f t="shared" si="9"/>
        <v/>
      </c>
      <c r="T16" s="13" t="str">
        <f t="shared" si="3"/>
        <v/>
      </c>
    </row>
    <row r="17" spans="1:20" x14ac:dyDescent="0.25">
      <c r="A17" s="81" t="s">
        <v>14</v>
      </c>
      <c r="B17" s="46" t="s">
        <v>83</v>
      </c>
      <c r="C17" s="45" t="s">
        <v>0</v>
      </c>
      <c r="D17" s="82" t="s">
        <v>45</v>
      </c>
      <c r="E17" s="77"/>
      <c r="F17" s="39" t="s">
        <v>1</v>
      </c>
      <c r="G17" s="45"/>
      <c r="H17" s="44"/>
      <c r="I17" s="39" t="s">
        <v>1</v>
      </c>
      <c r="J17" s="40"/>
      <c r="K17" s="39"/>
      <c r="L17" s="1"/>
      <c r="M17" s="87" t="str">
        <f t="shared" si="7"/>
        <v>x</v>
      </c>
      <c r="N17" s="91"/>
      <c r="O17" s="31"/>
      <c r="P17" s="20"/>
      <c r="Q17" s="120">
        <v>27</v>
      </c>
      <c r="R17" s="116">
        <f>IF(OR(L17="x",K17="x"),"",IF(B17="","",IF(OR(E17="x",K17="x",F17="x"),IF(COUNTIF(O$7:O$35,"x")=0,30%,15%),IF(F17="x",30%,IF(G17="x",15%,0%)))))</f>
        <v>0.3</v>
      </c>
      <c r="S17" s="129" t="str">
        <f t="shared" si="9"/>
        <v/>
      </c>
      <c r="T17" s="13" t="str">
        <f t="shared" si="3"/>
        <v/>
      </c>
    </row>
    <row r="18" spans="1:20" x14ac:dyDescent="0.25">
      <c r="A18" s="55" t="s">
        <v>30</v>
      </c>
      <c r="B18" s="108" t="s">
        <v>90</v>
      </c>
      <c r="C18" s="57" t="s">
        <v>0</v>
      </c>
      <c r="D18" s="80" t="s">
        <v>89</v>
      </c>
      <c r="E18" s="75" t="s">
        <v>1</v>
      </c>
      <c r="F18" s="55"/>
      <c r="G18" s="57"/>
      <c r="H18" s="59"/>
      <c r="I18" s="55" t="s">
        <v>1</v>
      </c>
      <c r="J18" s="60"/>
      <c r="K18" s="55"/>
      <c r="L18" s="56"/>
      <c r="M18" s="89" t="str">
        <f t="shared" si="7"/>
        <v/>
      </c>
      <c r="N18" s="91"/>
      <c r="O18" s="29"/>
      <c r="P18" s="20"/>
      <c r="Q18" s="118">
        <v>34.950000000000003</v>
      </c>
      <c r="R18" s="115">
        <f t="shared" ref="R18:R20" si="10">IF(OR(L18="x",K18="x"),"",IF(B18="","",IF(OR(E18="x",K18="x",F18="x"),IF(COUNTIF(O$7:O$35,"x")=0,30%,15%),IF(F18="x",30%,IF(G18="x",15%,0%)))))</f>
        <v>0.3</v>
      </c>
      <c r="S18" s="128" t="str">
        <f t="shared" si="9"/>
        <v/>
      </c>
      <c r="T18" s="13" t="str">
        <f t="shared" si="3"/>
        <v/>
      </c>
    </row>
    <row r="19" spans="1:20" x14ac:dyDescent="0.25">
      <c r="A19" s="55" t="s">
        <v>48</v>
      </c>
      <c r="B19" s="56" t="s">
        <v>62</v>
      </c>
      <c r="C19" s="57" t="s">
        <v>49</v>
      </c>
      <c r="D19" s="80" t="s">
        <v>63</v>
      </c>
      <c r="E19" s="75" t="s">
        <v>1</v>
      </c>
      <c r="F19" s="55"/>
      <c r="G19" s="57"/>
      <c r="H19" s="59"/>
      <c r="I19" s="55" t="s">
        <v>1</v>
      </c>
      <c r="J19" s="60"/>
      <c r="K19" s="55"/>
      <c r="L19" s="57"/>
      <c r="M19" s="89" t="str">
        <f t="shared" si="7"/>
        <v/>
      </c>
      <c r="N19" s="91"/>
      <c r="O19" s="29"/>
      <c r="P19" s="20"/>
      <c r="Q19" s="118">
        <v>42</v>
      </c>
      <c r="R19" s="115">
        <f t="shared" si="10"/>
        <v>0.3</v>
      </c>
      <c r="S19" s="128" t="str">
        <f t="shared" si="9"/>
        <v/>
      </c>
      <c r="T19" s="13" t="str">
        <f t="shared" si="3"/>
        <v/>
      </c>
    </row>
    <row r="20" spans="1:20" x14ac:dyDescent="0.25">
      <c r="A20" s="55" t="s">
        <v>46</v>
      </c>
      <c r="B20" s="56" t="s">
        <v>82</v>
      </c>
      <c r="C20" s="57" t="s">
        <v>0</v>
      </c>
      <c r="D20" s="80" t="s">
        <v>64</v>
      </c>
      <c r="E20" s="75" t="s">
        <v>1</v>
      </c>
      <c r="F20" s="55"/>
      <c r="G20" s="57"/>
      <c r="H20" s="59"/>
      <c r="I20" s="55"/>
      <c r="J20" s="60" t="s">
        <v>1</v>
      </c>
      <c r="K20" s="55"/>
      <c r="L20" s="56"/>
      <c r="M20" s="89" t="str">
        <f t="shared" si="7"/>
        <v/>
      </c>
      <c r="N20" s="91"/>
      <c r="O20" s="29"/>
      <c r="P20" s="20"/>
      <c r="Q20" s="118">
        <v>30.95</v>
      </c>
      <c r="R20" s="115">
        <f t="shared" si="10"/>
        <v>0.3</v>
      </c>
      <c r="S20" s="128" t="str">
        <f t="shared" si="9"/>
        <v/>
      </c>
      <c r="T20" s="13" t="str">
        <f t="shared" si="3"/>
        <v/>
      </c>
    </row>
    <row r="21" spans="1:20" x14ac:dyDescent="0.25">
      <c r="A21" s="55" t="s">
        <v>46</v>
      </c>
      <c r="B21" s="105" t="s">
        <v>74</v>
      </c>
      <c r="C21" s="106" t="s">
        <v>0</v>
      </c>
      <c r="D21" s="107" t="s">
        <v>65</v>
      </c>
      <c r="E21" s="75" t="s">
        <v>1</v>
      </c>
      <c r="F21" s="55"/>
      <c r="G21" s="57"/>
      <c r="H21" s="59"/>
      <c r="I21" s="55" t="s">
        <v>1</v>
      </c>
      <c r="J21" s="60"/>
      <c r="K21" s="55"/>
      <c r="L21" s="56"/>
      <c r="M21" s="89" t="str">
        <f t="shared" ref="M21:M29" si="11">IF(OR(F21="x",G21="x",H21="x"),"x","")</f>
        <v/>
      </c>
      <c r="N21" s="91"/>
      <c r="O21" s="29"/>
      <c r="P21" s="20"/>
      <c r="Q21" s="118">
        <v>36.950000000000003</v>
      </c>
      <c r="R21" s="115">
        <f t="shared" ref="R21:R35" si="12">IF(OR(L21="x",K21="x"),"",IF(B21="","",IF(OR(E21="x",K21="x",F21="x"),IF(COUNTIF(O$7:O$35,"x")=0,30%,15%),IF(F21="x",30%,IF(G21="x",15%,0%)))))</f>
        <v>0.3</v>
      </c>
      <c r="S21" s="128" t="str">
        <f t="shared" ref="S21:S35" si="13">IF(OR(K21="x",L21="x"),"        ---",IF(AND(N21="x",R21&lt;&gt;""),Q21*(1-R21),""))</f>
        <v/>
      </c>
      <c r="T21" s="13" t="str">
        <f t="shared" si="3"/>
        <v/>
      </c>
    </row>
    <row r="22" spans="1:20" x14ac:dyDescent="0.25">
      <c r="A22" s="81" t="s">
        <v>47</v>
      </c>
      <c r="B22" s="46" t="s">
        <v>68</v>
      </c>
      <c r="C22" s="45" t="s">
        <v>11</v>
      </c>
      <c r="D22" s="82" t="s">
        <v>59</v>
      </c>
      <c r="E22" s="77" t="s">
        <v>1</v>
      </c>
      <c r="F22" s="39"/>
      <c r="G22" s="45"/>
      <c r="H22" s="44"/>
      <c r="I22" s="39" t="s">
        <v>1</v>
      </c>
      <c r="J22" s="40" t="s">
        <v>1</v>
      </c>
      <c r="K22" s="39"/>
      <c r="L22" s="1"/>
      <c r="M22" s="87" t="str">
        <f t="shared" si="11"/>
        <v/>
      </c>
      <c r="N22" s="91"/>
      <c r="O22" s="29"/>
      <c r="P22" s="20"/>
      <c r="Q22" s="122">
        <v>46.75</v>
      </c>
      <c r="R22" s="116">
        <f t="shared" si="12"/>
        <v>0.3</v>
      </c>
      <c r="S22" s="129" t="str">
        <f t="shared" si="13"/>
        <v/>
      </c>
      <c r="T22" s="13" t="str">
        <f t="shared" si="3"/>
        <v/>
      </c>
    </row>
    <row r="23" spans="1:20" x14ac:dyDescent="0.25">
      <c r="A23" s="81" t="s">
        <v>60</v>
      </c>
      <c r="B23" s="46" t="s">
        <v>91</v>
      </c>
      <c r="C23" s="45" t="s">
        <v>49</v>
      </c>
      <c r="D23" s="82" t="s">
        <v>61</v>
      </c>
      <c r="E23" s="77"/>
      <c r="F23" s="39"/>
      <c r="G23" s="45"/>
      <c r="H23" s="44"/>
      <c r="I23" s="39" t="s">
        <v>1</v>
      </c>
      <c r="J23" s="40"/>
      <c r="K23" s="39"/>
      <c r="L23" s="1"/>
      <c r="M23" s="87" t="str">
        <f t="shared" si="11"/>
        <v/>
      </c>
      <c r="N23" s="91"/>
      <c r="O23" s="29"/>
      <c r="P23" s="20"/>
      <c r="Q23" s="122">
        <v>36</v>
      </c>
      <c r="R23" s="116">
        <f t="shared" si="12"/>
        <v>0</v>
      </c>
      <c r="S23" s="129" t="str">
        <f t="shared" si="13"/>
        <v/>
      </c>
      <c r="T23" s="13" t="str">
        <f t="shared" si="3"/>
        <v/>
      </c>
    </row>
    <row r="24" spans="1:20" x14ac:dyDescent="0.25">
      <c r="A24" s="81" t="s">
        <v>60</v>
      </c>
      <c r="B24" s="94" t="s">
        <v>92</v>
      </c>
      <c r="C24" s="95" t="s">
        <v>72</v>
      </c>
      <c r="D24" s="111" t="s">
        <v>73</v>
      </c>
      <c r="E24" s="77" t="s">
        <v>1</v>
      </c>
      <c r="F24" s="48"/>
      <c r="G24" s="46"/>
      <c r="H24" s="47"/>
      <c r="I24" s="39" t="s">
        <v>1</v>
      </c>
      <c r="J24" s="40"/>
      <c r="K24" s="48"/>
      <c r="L24" s="1"/>
      <c r="M24" s="87" t="str">
        <f t="shared" si="11"/>
        <v/>
      </c>
      <c r="N24" s="91"/>
      <c r="O24" s="29"/>
      <c r="P24" s="20"/>
      <c r="Q24" s="122">
        <v>36</v>
      </c>
      <c r="R24" s="116">
        <f t="shared" si="12"/>
        <v>0.3</v>
      </c>
      <c r="S24" s="129" t="str">
        <f t="shared" si="13"/>
        <v/>
      </c>
      <c r="T24" s="13" t="str">
        <f t="shared" si="3"/>
        <v/>
      </c>
    </row>
    <row r="25" spans="1:20" x14ac:dyDescent="0.25">
      <c r="A25" s="81" t="s">
        <v>60</v>
      </c>
      <c r="B25" s="98" t="s">
        <v>79</v>
      </c>
      <c r="C25" s="95" t="s">
        <v>49</v>
      </c>
      <c r="D25" s="111" t="s">
        <v>80</v>
      </c>
      <c r="E25" s="77" t="s">
        <v>1</v>
      </c>
      <c r="F25" s="48"/>
      <c r="G25" s="46"/>
      <c r="H25" s="47"/>
      <c r="I25" s="39"/>
      <c r="J25" s="40" t="s">
        <v>1</v>
      </c>
      <c r="K25" s="48"/>
      <c r="L25" s="1"/>
      <c r="M25" s="87" t="str">
        <f t="shared" si="11"/>
        <v/>
      </c>
      <c r="N25" s="91"/>
      <c r="O25" s="29"/>
      <c r="P25" s="20"/>
      <c r="Q25" s="122">
        <v>31</v>
      </c>
      <c r="R25" s="116">
        <f t="shared" si="12"/>
        <v>0.3</v>
      </c>
      <c r="S25" s="129" t="str">
        <f t="shared" si="13"/>
        <v/>
      </c>
      <c r="T25" s="13" t="str">
        <f t="shared" si="3"/>
        <v/>
      </c>
    </row>
    <row r="26" spans="1:20" x14ac:dyDescent="0.25">
      <c r="A26" s="55" t="s">
        <v>31</v>
      </c>
      <c r="B26" s="56" t="s">
        <v>94</v>
      </c>
      <c r="C26" s="57" t="s">
        <v>11</v>
      </c>
      <c r="D26" s="80" t="s">
        <v>95</v>
      </c>
      <c r="E26" s="75" t="s">
        <v>1</v>
      </c>
      <c r="F26" s="65"/>
      <c r="G26" s="66"/>
      <c r="H26" s="58"/>
      <c r="I26" s="55"/>
      <c r="J26" s="60" t="s">
        <v>1</v>
      </c>
      <c r="K26" s="65"/>
      <c r="L26" s="56"/>
      <c r="M26" s="89" t="str">
        <f t="shared" si="11"/>
        <v/>
      </c>
      <c r="N26" s="91"/>
      <c r="O26" s="29"/>
      <c r="P26" s="20"/>
      <c r="Q26" s="118">
        <v>39.5</v>
      </c>
      <c r="R26" s="115">
        <f t="shared" si="12"/>
        <v>0.3</v>
      </c>
      <c r="S26" s="128" t="str">
        <f t="shared" si="13"/>
        <v/>
      </c>
      <c r="T26" s="13" t="str">
        <f t="shared" si="3"/>
        <v/>
      </c>
    </row>
    <row r="27" spans="1:20" x14ac:dyDescent="0.25">
      <c r="A27" s="55" t="s">
        <v>31</v>
      </c>
      <c r="B27" s="56" t="s">
        <v>81</v>
      </c>
      <c r="C27" s="57" t="s">
        <v>29</v>
      </c>
      <c r="D27" s="80" t="s">
        <v>58</v>
      </c>
      <c r="E27" s="75" t="s">
        <v>1</v>
      </c>
      <c r="F27" s="65"/>
      <c r="G27" s="66"/>
      <c r="H27" s="58"/>
      <c r="I27" s="55" t="s">
        <v>1</v>
      </c>
      <c r="J27" s="60"/>
      <c r="K27" s="65"/>
      <c r="L27" s="56"/>
      <c r="M27" s="89" t="str">
        <f t="shared" si="11"/>
        <v/>
      </c>
      <c r="N27" s="91"/>
      <c r="O27" s="29"/>
      <c r="P27" s="20"/>
      <c r="Q27" s="118">
        <v>42.5</v>
      </c>
      <c r="R27" s="115">
        <f t="shared" si="12"/>
        <v>0.3</v>
      </c>
      <c r="S27" s="128" t="str">
        <f t="shared" si="13"/>
        <v/>
      </c>
      <c r="T27" s="13" t="str">
        <f t="shared" si="3"/>
        <v/>
      </c>
    </row>
    <row r="28" spans="1:20" x14ac:dyDescent="0.25">
      <c r="A28" s="55" t="s">
        <v>28</v>
      </c>
      <c r="B28" s="105" t="s">
        <v>96</v>
      </c>
      <c r="C28" s="106" t="s">
        <v>56</v>
      </c>
      <c r="D28" s="107" t="s">
        <v>57</v>
      </c>
      <c r="E28" s="75" t="s">
        <v>1</v>
      </c>
      <c r="F28" s="67"/>
      <c r="G28" s="68"/>
      <c r="H28" s="69"/>
      <c r="I28" s="55" t="s">
        <v>1</v>
      </c>
      <c r="J28" s="60" t="s">
        <v>1</v>
      </c>
      <c r="K28" s="65"/>
      <c r="L28" s="56"/>
      <c r="M28" s="89" t="str">
        <f t="shared" si="11"/>
        <v/>
      </c>
      <c r="N28" s="91"/>
      <c r="O28" s="29"/>
      <c r="P28" s="20"/>
      <c r="Q28" s="118">
        <v>36.5</v>
      </c>
      <c r="R28" s="115">
        <f t="shared" si="12"/>
        <v>0.3</v>
      </c>
      <c r="S28" s="128" t="str">
        <f t="shared" si="13"/>
        <v/>
      </c>
      <c r="T28" s="13" t="str">
        <f t="shared" si="3"/>
        <v/>
      </c>
    </row>
    <row r="29" spans="1:20" x14ac:dyDescent="0.25">
      <c r="A29" s="55" t="s">
        <v>32</v>
      </c>
      <c r="B29" s="56" t="s">
        <v>102</v>
      </c>
      <c r="C29" s="57" t="s">
        <v>11</v>
      </c>
      <c r="D29" s="80" t="s">
        <v>33</v>
      </c>
      <c r="E29" s="75" t="s">
        <v>1</v>
      </c>
      <c r="F29" s="67"/>
      <c r="G29" s="68"/>
      <c r="H29" s="69"/>
      <c r="I29" s="70"/>
      <c r="J29" s="60" t="s">
        <v>1</v>
      </c>
      <c r="K29" s="109" t="s">
        <v>1</v>
      </c>
      <c r="L29" s="56"/>
      <c r="M29" s="89" t="str">
        <f t="shared" si="11"/>
        <v/>
      </c>
      <c r="N29" s="91"/>
      <c r="O29" s="31"/>
      <c r="P29" s="34"/>
      <c r="Q29" s="118">
        <v>36.25</v>
      </c>
      <c r="R29" s="115" t="str">
        <f t="shared" si="12"/>
        <v/>
      </c>
      <c r="S29" s="128" t="str">
        <f t="shared" si="13"/>
        <v xml:space="preserve">        ---</v>
      </c>
      <c r="T29" s="13" t="str">
        <f t="shared" si="3"/>
        <v/>
      </c>
    </row>
    <row r="30" spans="1:20" x14ac:dyDescent="0.25">
      <c r="A30" s="81" t="s">
        <v>32</v>
      </c>
      <c r="B30" s="46" t="s">
        <v>103</v>
      </c>
      <c r="C30" s="45" t="s">
        <v>11</v>
      </c>
      <c r="D30" s="82" t="s">
        <v>34</v>
      </c>
      <c r="E30" s="76"/>
      <c r="F30" s="49"/>
      <c r="G30" s="54" t="s">
        <v>1</v>
      </c>
      <c r="H30" s="50"/>
      <c r="I30" s="41"/>
      <c r="J30" s="40" t="s">
        <v>1</v>
      </c>
      <c r="K30" s="109" t="s">
        <v>1</v>
      </c>
      <c r="L30" s="1"/>
      <c r="M30" s="87" t="s">
        <v>1</v>
      </c>
      <c r="N30" s="91"/>
      <c r="O30" s="31"/>
      <c r="P30" s="34"/>
      <c r="Q30" s="122">
        <v>19.75</v>
      </c>
      <c r="R30" s="116" t="str">
        <f t="shared" si="12"/>
        <v/>
      </c>
      <c r="S30" s="129" t="str">
        <f t="shared" si="13"/>
        <v xml:space="preserve">        ---</v>
      </c>
      <c r="T30" s="13" t="str">
        <f t="shared" si="3"/>
        <v/>
      </c>
    </row>
    <row r="31" spans="1:20" x14ac:dyDescent="0.25">
      <c r="A31" s="81" t="s">
        <v>32</v>
      </c>
      <c r="B31" s="46" t="s">
        <v>104</v>
      </c>
      <c r="C31" s="45" t="s">
        <v>11</v>
      </c>
      <c r="D31" s="82" t="s">
        <v>35</v>
      </c>
      <c r="E31" s="76"/>
      <c r="F31" s="49"/>
      <c r="G31" s="54" t="s">
        <v>1</v>
      </c>
      <c r="H31" s="50"/>
      <c r="I31" s="39"/>
      <c r="J31" s="40" t="s">
        <v>1</v>
      </c>
      <c r="K31" s="109" t="s">
        <v>1</v>
      </c>
      <c r="L31" s="1"/>
      <c r="M31" s="87" t="s">
        <v>1</v>
      </c>
      <c r="N31" s="91"/>
      <c r="O31" s="31"/>
      <c r="P31" s="34"/>
      <c r="Q31" s="122">
        <v>22.75</v>
      </c>
      <c r="R31" s="116" t="str">
        <f t="shared" si="12"/>
        <v/>
      </c>
      <c r="S31" s="129" t="str">
        <f t="shared" si="13"/>
        <v xml:space="preserve">        ---</v>
      </c>
      <c r="T31" s="13" t="str">
        <f t="shared" si="3"/>
        <v/>
      </c>
    </row>
    <row r="32" spans="1:20" x14ac:dyDescent="0.25">
      <c r="A32" s="81" t="s">
        <v>32</v>
      </c>
      <c r="B32" s="46" t="s">
        <v>101</v>
      </c>
      <c r="C32" s="45" t="s">
        <v>36</v>
      </c>
      <c r="D32" s="99" t="s">
        <v>71</v>
      </c>
      <c r="E32" s="76"/>
      <c r="F32" s="49" t="s">
        <v>1</v>
      </c>
      <c r="G32" s="54"/>
      <c r="H32" s="50"/>
      <c r="I32" s="39"/>
      <c r="J32" s="40" t="s">
        <v>1</v>
      </c>
      <c r="K32" s="109" t="s">
        <v>1</v>
      </c>
      <c r="L32" s="1"/>
      <c r="M32" s="87" t="s">
        <v>1</v>
      </c>
      <c r="N32" s="91"/>
      <c r="O32" s="31"/>
      <c r="P32" s="34"/>
      <c r="Q32" s="122">
        <v>25</v>
      </c>
      <c r="R32" s="116" t="str">
        <f t="shared" si="12"/>
        <v/>
      </c>
      <c r="S32" s="129" t="str">
        <f t="shared" si="13"/>
        <v xml:space="preserve">        ---</v>
      </c>
      <c r="T32" s="13" t="str">
        <f t="shared" si="3"/>
        <v/>
      </c>
    </row>
    <row r="33" spans="1:20" x14ac:dyDescent="0.25">
      <c r="A33" s="81" t="s">
        <v>51</v>
      </c>
      <c r="B33" s="96" t="s">
        <v>75</v>
      </c>
      <c r="C33" s="97" t="s">
        <v>52</v>
      </c>
      <c r="D33" s="112" t="s">
        <v>76</v>
      </c>
      <c r="E33" s="76"/>
      <c r="F33" s="49"/>
      <c r="G33" s="51" t="s">
        <v>1</v>
      </c>
      <c r="H33" s="50"/>
      <c r="I33" s="39" t="s">
        <v>1</v>
      </c>
      <c r="J33" s="40"/>
      <c r="K33" s="48"/>
      <c r="L33" s="1"/>
      <c r="M33" s="87" t="str">
        <f t="shared" ref="M33" si="14">IF(OR(F33="x",G33="x",H33="x"),"x","")</f>
        <v>x</v>
      </c>
      <c r="N33" s="91"/>
      <c r="O33" s="31"/>
      <c r="P33" s="20"/>
      <c r="Q33" s="122">
        <v>29.95</v>
      </c>
      <c r="R33" s="116">
        <f t="shared" si="12"/>
        <v>0.15</v>
      </c>
      <c r="S33" s="129" t="str">
        <f t="shared" si="13"/>
        <v/>
      </c>
      <c r="T33" s="13" t="str">
        <f t="shared" si="3"/>
        <v/>
      </c>
    </row>
    <row r="34" spans="1:20" ht="15.75" thickBot="1" x14ac:dyDescent="0.3">
      <c r="A34" s="81" t="s">
        <v>51</v>
      </c>
      <c r="B34" s="96" t="s">
        <v>77</v>
      </c>
      <c r="C34" s="100" t="s">
        <v>78</v>
      </c>
      <c r="D34" s="101" t="s">
        <v>78</v>
      </c>
      <c r="E34" s="78"/>
      <c r="F34" s="33"/>
      <c r="G34" s="52"/>
      <c r="H34" s="35" t="s">
        <v>1</v>
      </c>
      <c r="I34" s="39"/>
      <c r="J34" s="40" t="s">
        <v>1</v>
      </c>
      <c r="K34" s="48"/>
      <c r="L34" s="1"/>
      <c r="M34" s="87" t="s">
        <v>1</v>
      </c>
      <c r="N34" s="91"/>
      <c r="O34" s="31"/>
      <c r="P34" s="34"/>
      <c r="Q34" s="122">
        <v>1</v>
      </c>
      <c r="R34" s="116">
        <f t="shared" si="12"/>
        <v>0</v>
      </c>
      <c r="S34" s="129" t="str">
        <f t="shared" si="13"/>
        <v/>
      </c>
      <c r="T34" s="13" t="str">
        <f t="shared" si="3"/>
        <v/>
      </c>
    </row>
    <row r="35" spans="1:20" ht="15.75" thickBot="1" x14ac:dyDescent="0.3">
      <c r="A35" s="81" t="s">
        <v>10</v>
      </c>
      <c r="B35" s="96" t="s">
        <v>86</v>
      </c>
      <c r="C35" s="97" t="s">
        <v>50</v>
      </c>
      <c r="D35" s="113"/>
      <c r="E35" s="85"/>
      <c r="F35" s="33" t="s">
        <v>1</v>
      </c>
      <c r="G35" s="52"/>
      <c r="H35" s="35"/>
      <c r="I35" s="42" t="s">
        <v>1</v>
      </c>
      <c r="J35" s="43" t="s">
        <v>1</v>
      </c>
      <c r="K35" s="86" t="s">
        <v>1</v>
      </c>
      <c r="L35" s="2"/>
      <c r="M35" s="87" t="s">
        <v>1</v>
      </c>
      <c r="N35" s="91"/>
      <c r="O35" s="31"/>
      <c r="P35" s="123"/>
      <c r="Q35" s="122"/>
      <c r="R35" s="116" t="str">
        <f t="shared" si="12"/>
        <v/>
      </c>
      <c r="S35" s="129" t="str">
        <f t="shared" si="13"/>
        <v xml:space="preserve">        ---</v>
      </c>
      <c r="T35" s="13" t="str">
        <f t="shared" si="3"/>
        <v/>
      </c>
    </row>
    <row r="36" spans="1:20" ht="15.75" thickBot="1" x14ac:dyDescent="0.3">
      <c r="A36" s="83" t="s">
        <v>100</v>
      </c>
      <c r="B36" s="102" t="s">
        <v>99</v>
      </c>
      <c r="C36" s="103" t="s">
        <v>50</v>
      </c>
      <c r="D36" s="104"/>
      <c r="E36" s="85"/>
      <c r="F36" s="33" t="s">
        <v>1</v>
      </c>
      <c r="G36" s="52"/>
      <c r="H36" s="35"/>
      <c r="I36" s="42" t="s">
        <v>1</v>
      </c>
      <c r="J36" s="43" t="s">
        <v>1</v>
      </c>
      <c r="K36" s="131" t="s">
        <v>1</v>
      </c>
      <c r="L36" s="132"/>
      <c r="M36" s="133" t="s">
        <v>1</v>
      </c>
      <c r="N36" s="92"/>
      <c r="O36" s="124"/>
      <c r="P36" s="93"/>
      <c r="Q36" s="134"/>
      <c r="R36" s="135" t="str">
        <f t="shared" ref="R36" si="15">IF(OR(L36="x",K36="x"),"",IF(B36="","",IF(OR(E36="x",K36="x",F36="x"),IF(COUNTIF(O$7:O$35,"x")=0,30%,15%),IF(F36="x",30%,IF(G36="x",15%,0%)))))</f>
        <v/>
      </c>
      <c r="S36" s="136" t="str">
        <f t="shared" ref="S36" si="16">IF(OR(K36="x",L36="x"),"        ---",IF(AND(N36="x",R36&lt;&gt;""),Q36*(1-R36),""))</f>
        <v xml:space="preserve">        ---</v>
      </c>
      <c r="T36" s="13" t="str">
        <f t="shared" si="3"/>
        <v/>
      </c>
    </row>
    <row r="38" spans="1:20" ht="15.75" thickBot="1" x14ac:dyDescent="0.3">
      <c r="B38" s="9" t="s">
        <v>21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S38" s="4">
        <f>SUM(S7:S36)</f>
        <v>0</v>
      </c>
    </row>
    <row r="39" spans="1:20" ht="15.75" thickTop="1" x14ac:dyDescent="0.25">
      <c r="B39" t="s">
        <v>24</v>
      </c>
      <c r="S39" s="3"/>
    </row>
    <row r="40" spans="1:20" ht="15.75" thickBot="1" x14ac:dyDescent="0.3">
      <c r="B40" t="s">
        <v>93</v>
      </c>
    </row>
    <row r="41" spans="1:20" ht="15.75" thickBot="1" x14ac:dyDescent="0.3">
      <c r="G41" s="11" t="s">
        <v>1</v>
      </c>
      <c r="H41" s="15"/>
      <c r="I41" s="36"/>
      <c r="J41" s="36"/>
    </row>
    <row r="42" spans="1:20" ht="15.75" thickBot="1" x14ac:dyDescent="0.3">
      <c r="G42" s="12"/>
    </row>
  </sheetData>
  <sheetProtection algorithmName="SHA-512" hashValue="LdXSZuG1JEZF/YRj7e6E17b08DtO2RkLPTBMzrWi1oGZwvVw9oZVu1+VhdluARHX+Pzpa62ciJZ4Kd+28ZHVWg==" saltValue="lrB17rwZ/D5Mq7OxUpGqkg==" spinCount="100000" sheet="1" objects="1" scenarios="1"/>
  <protectedRanges>
    <protectedRange sqref="B3" name="Name"/>
    <protectedRange sqref="O35:O36 N7:N36 O7:P34" name="Eltern_1"/>
    <protectedRange sqref="D14" name="Bereich1"/>
    <protectedRange sqref="Q8:Q13" name="Bereich1_2"/>
    <protectedRange sqref="D19" name="Bereich1_4"/>
    <protectedRange sqref="B35:D36" name="Bereich1_3"/>
    <protectedRange sqref="P35:P36" name="Eltern_1_1"/>
    <protectedRange sqref="B8:D8" name="Bereich1_8"/>
  </protectedRanges>
  <mergeCells count="1">
    <mergeCell ref="B3:D3"/>
  </mergeCells>
  <dataValidations count="4">
    <dataValidation type="list" allowBlank="1" showErrorMessage="1" error="Nur Kauf möglich!" sqref="O9:O10 O12:O13 O16:O17 O30:O36">
      <formula1>#REF!</formula1>
    </dataValidation>
    <dataValidation type="list" allowBlank="1" showErrorMessage="1" error="Als Eingabe ist nur der (Kleinbuchstabe) x möglich." sqref="P7:P34">
      <formula1>$G$41:$G$42</formula1>
    </dataValidation>
    <dataValidation type="list" allowBlank="1" showErrorMessage="1" error="Als Eingabe ist nur der (Kleinbuchstabe) x möglich." sqref="P35:P36">
      <formula1>$G$36:$G$37</formula1>
    </dataValidation>
    <dataValidation type="list" allowBlank="1" showErrorMessage="1" error="Als Eingabe ist nur der (Kleinbuchstabe) x möglich." sqref="N7:N36 O7:O8 O11 O14:O15 O18:O29">
      <formula1>$G$40:$G$41</formula1>
    </dataValidation>
  </dataValidations>
  <pageMargins left="0.7" right="0.7" top="0.78740157499999996" bottom="0.78740157499999996" header="0.3" footer="0.3"/>
  <pageSetup paperSize="9" scale="64" orientation="landscape" horizontalDpi="300" verticalDpi="300" r:id="rId1"/>
  <headerFooter>
    <oddHeader xml:space="preserve">&amp;C&amp;22Bücherliste HBG Bruchsal 2023/24&amp;11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Klasse 11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2020-05-05T11:36:31Z</cp:lastPrinted>
  <dcterms:created xsi:type="dcterms:W3CDTF">2019-01-24T09:06:37Z</dcterms:created>
  <dcterms:modified xsi:type="dcterms:W3CDTF">2023-05-11T07:42:54Z</dcterms:modified>
</cp:coreProperties>
</file>