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ekretariat\Bücherbestellung_2023_24_NICHT LÖSCHEN\"/>
    </mc:Choice>
  </mc:AlternateContent>
  <bookViews>
    <workbookView xWindow="0" yWindow="0" windowWidth="28800" windowHeight="12330"/>
  </bookViews>
  <sheets>
    <sheet name="Klasse 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5" l="1"/>
  <c r="P25" i="5"/>
  <c r="P26" i="5"/>
  <c r="P27" i="5"/>
  <c r="P28" i="5"/>
  <c r="Q28" i="5" s="1"/>
  <c r="L21" i="5" l="1"/>
  <c r="L23" i="5"/>
  <c r="Q27" i="5"/>
  <c r="R28" i="5" l="1"/>
  <c r="Q26" i="5" l="1"/>
  <c r="Q25" i="5"/>
  <c r="Q24" i="5"/>
  <c r="P23" i="5"/>
  <c r="Q23" i="5" s="1"/>
  <c r="K23" i="5"/>
  <c r="R8" i="5" l="1"/>
  <c r="R9" i="5"/>
  <c r="R10" i="5"/>
  <c r="R11" i="5"/>
  <c r="R12" i="5"/>
  <c r="R13" i="5"/>
  <c r="R14" i="5"/>
  <c r="R15" i="5"/>
  <c r="R16" i="5"/>
  <c r="R17" i="5"/>
  <c r="R18" i="5"/>
  <c r="R20" i="5"/>
  <c r="R21" i="5"/>
  <c r="R22" i="5"/>
  <c r="R23" i="5"/>
  <c r="R24" i="5"/>
  <c r="R25" i="5"/>
  <c r="R26" i="5"/>
  <c r="R27" i="5"/>
  <c r="Q22" i="5"/>
  <c r="P22" i="5"/>
  <c r="P21" i="5"/>
  <c r="K21" i="5"/>
  <c r="Q20" i="5"/>
  <c r="P20" i="5"/>
  <c r="K20" i="5"/>
  <c r="Q21" i="5" l="1"/>
  <c r="P19" i="5" l="1"/>
  <c r="R19" i="5"/>
  <c r="K19" i="5"/>
  <c r="P18" i="5"/>
  <c r="K18" i="5"/>
  <c r="P17" i="5"/>
  <c r="L17" i="5"/>
  <c r="K17" i="5"/>
  <c r="P16" i="5"/>
  <c r="L16" i="5"/>
  <c r="K16" i="5"/>
  <c r="P15" i="5"/>
  <c r="L15" i="5"/>
  <c r="K15" i="5"/>
  <c r="P14" i="5"/>
  <c r="L14" i="5"/>
  <c r="K14" i="5"/>
  <c r="P13" i="5"/>
  <c r="L13" i="5"/>
  <c r="K13" i="5"/>
  <c r="Q15" i="5" l="1"/>
  <c r="Q19" i="5"/>
  <c r="Q16" i="5"/>
  <c r="Q14" i="5"/>
  <c r="Q18" i="5"/>
  <c r="Q13" i="5"/>
  <c r="Q17" i="5"/>
  <c r="K12" i="5"/>
  <c r="K11" i="5"/>
  <c r="K10" i="5"/>
  <c r="K9" i="5"/>
  <c r="K8" i="5"/>
  <c r="K7" i="5"/>
  <c r="L8" i="5" l="1"/>
  <c r="L9" i="5"/>
  <c r="L10" i="5"/>
  <c r="L11" i="5"/>
  <c r="L12" i="5"/>
  <c r="L7" i="5"/>
  <c r="R7" i="5" l="1"/>
  <c r="J3" i="5" l="1"/>
  <c r="P7" i="5"/>
  <c r="P9" i="5"/>
  <c r="P10" i="5"/>
  <c r="P11" i="5"/>
  <c r="P12" i="5"/>
  <c r="P8" i="5"/>
  <c r="Q8" i="5" l="1"/>
  <c r="Q9" i="5"/>
  <c r="Q10" i="5"/>
  <c r="Q11" i="5"/>
  <c r="Q12" i="5"/>
  <c r="Q7" i="5"/>
  <c r="Q30" i="5" l="1"/>
</calcChain>
</file>

<file path=xl/sharedStrings.xml><?xml version="1.0" encoding="utf-8"?>
<sst xmlns="http://schemas.openxmlformats.org/spreadsheetml/2006/main" count="136" uniqueCount="80">
  <si>
    <t>Klett</t>
  </si>
  <si>
    <t>x</t>
  </si>
  <si>
    <t>Preis</t>
  </si>
  <si>
    <t>Weitere Anschaffung</t>
  </si>
  <si>
    <t>Schulbuch (30%/15%)</t>
  </si>
  <si>
    <t>von der Schule gestellt</t>
  </si>
  <si>
    <t>Nachschlagewerk  (30%/15%)</t>
  </si>
  <si>
    <t>Arbeitshefte (15%)</t>
  </si>
  <si>
    <t>Bücher aus vorheriger Klassenstufe</t>
  </si>
  <si>
    <t>Name:</t>
  </si>
  <si>
    <t>D</t>
  </si>
  <si>
    <t>Cornelsen</t>
  </si>
  <si>
    <t>M</t>
  </si>
  <si>
    <t>E</t>
  </si>
  <si>
    <t>F</t>
  </si>
  <si>
    <t>Leihen nicht möglich (Arbeitshefte etc.)</t>
  </si>
  <si>
    <t>Rabatt (bei Kauf)*</t>
  </si>
  <si>
    <t>Fach</t>
  </si>
  <si>
    <t>Titel</t>
  </si>
  <si>
    <t>Verlag</t>
  </si>
  <si>
    <t>ISBN</t>
  </si>
  <si>
    <t>* Wenn Sie keine Bücher von uns leihen, bekommen Sie 30 % Nachlass auf alle Schulbücher, sonst nur 15 %.</t>
  </si>
  <si>
    <t>Kaufen</t>
  </si>
  <si>
    <t>brauchen wir nicht**</t>
  </si>
  <si>
    <t>** Wenn Sie das Buch/Heft bereits haben oder anderweitig besorgen wollen, können Sie hier ankreuzen. Überprüfen Sie aber, ob Sie die korrekte Ausgabe haben mithilfe der ISBN-Nummer.</t>
  </si>
  <si>
    <t>Leihen*</t>
  </si>
  <si>
    <t xml:space="preserve">Wir gehen davon aus, dass Sie die Bücher kaufen wollen. Ist das nicht </t>
  </si>
  <si>
    <t>der Fall, kreuzen Sie bitte "Leihen" oder "brauchen wir nicht" an.</t>
  </si>
  <si>
    <t>NwT</t>
  </si>
  <si>
    <t>Druckerei</t>
  </si>
  <si>
    <t>Ph</t>
  </si>
  <si>
    <t>Schroedel</t>
  </si>
  <si>
    <t>Bio</t>
  </si>
  <si>
    <t>G</t>
  </si>
  <si>
    <t>Ch</t>
  </si>
  <si>
    <t>978-3-507-88250-8</t>
  </si>
  <si>
    <t>Mein Kind kommt nächstes Jahr in Klasse 9</t>
  </si>
  <si>
    <t>Deutschbuch 5</t>
  </si>
  <si>
    <t>978-3-06-062641-0</t>
  </si>
  <si>
    <t>Arbeitsheft zu Deutschbuch 5</t>
  </si>
  <si>
    <t>978-3-06-062647-2</t>
  </si>
  <si>
    <t>Lambacher Schweizer 9</t>
  </si>
  <si>
    <t>978-3-12-733391-6</t>
  </si>
  <si>
    <t>Découvertes Band 4 Série jaune</t>
  </si>
  <si>
    <t>978-3-12-622041-5</t>
  </si>
  <si>
    <t>Grammatisches Beiheft Bd. 4 Série jaune</t>
  </si>
  <si>
    <t>978-3-12-622048-4</t>
  </si>
  <si>
    <t>978-3-14-035716-6</t>
  </si>
  <si>
    <t>Wi</t>
  </si>
  <si>
    <t>Wirtschaft + Co. - BaWü</t>
  </si>
  <si>
    <t>Buchner</t>
  </si>
  <si>
    <t>978-3-661-82031-6</t>
  </si>
  <si>
    <t>978-3-507-86987-5</t>
  </si>
  <si>
    <t>978-3-12-733396-1</t>
  </si>
  <si>
    <t>Geschichte 9</t>
  </si>
  <si>
    <t>Dorn Bader Physik SI 9/10</t>
  </si>
  <si>
    <t>LS Arbeitsheft 9 + Lösungsheft</t>
  </si>
  <si>
    <t>c / d</t>
  </si>
  <si>
    <t>Westermann</t>
  </si>
  <si>
    <t>English G Access 5</t>
  </si>
  <si>
    <t>978-3-06-032811-6</t>
  </si>
  <si>
    <t>Workbook mit Audios online</t>
  </si>
  <si>
    <t>978-3-06-032812-3</t>
  </si>
  <si>
    <t>Der DUDEN aus Klasse 5</t>
  </si>
  <si>
    <t>Dudenverlag</t>
  </si>
  <si>
    <t>---</t>
  </si>
  <si>
    <t>Cahier d'activités Bd. 4 Série jaune</t>
  </si>
  <si>
    <t>978-3-12-622045-3</t>
  </si>
  <si>
    <t>Natura 7 - 10 (BW)für 2023/24 aber neu bestellen</t>
  </si>
  <si>
    <t>978-3-12-049035-7</t>
  </si>
  <si>
    <t>Projektarbeitsheft NwT Werkstoffkunde Kl. 6 - 10</t>
  </si>
  <si>
    <t>Chemie heute SI, Klasse 8 - 10 aus Klasse 8</t>
  </si>
  <si>
    <t>Lambacher Schweizer 9 eBook (PrintPlus Lizenz)</t>
  </si>
  <si>
    <t>PONS</t>
  </si>
  <si>
    <t>Schülerwörterbuch Englisch PONS aus Kl. 6</t>
  </si>
  <si>
    <t>Schülerwörterbuch Französisch PONS aus Kl. 7</t>
  </si>
  <si>
    <t>NwT-Buch Kl. 8 - 10</t>
  </si>
  <si>
    <t>iPad</t>
  </si>
  <si>
    <t xml:space="preserve">App-Guthaben für iPad vom Vertriebspartner der Schule </t>
  </si>
  <si>
    <t>App-Guthaben für Ihr eigenes iPad (inkl. Einrichtung)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</si>
</sst>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0" xfId="0" applyNumberFormat="1"/>
    <xf numFmtId="44" fontId="0" fillId="0" borderId="10" xfId="0" applyNumberFormat="1" applyBorder="1"/>
    <xf numFmtId="0" fontId="2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44" fontId="0" fillId="0" borderId="13" xfId="1" applyFont="1" applyBorder="1" applyAlignment="1">
      <alignment vertical="center"/>
    </xf>
    <xf numFmtId="0" fontId="0" fillId="0" borderId="14" xfId="0" applyBorder="1"/>
    <xf numFmtId="0" fontId="6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textRotation="90"/>
    </xf>
    <xf numFmtId="0" fontId="3" fillId="2" borderId="18" xfId="0" applyFont="1" applyFill="1" applyBorder="1" applyAlignment="1">
      <alignment horizontal="center" textRotation="90" wrapText="1"/>
    </xf>
    <xf numFmtId="0" fontId="3" fillId="2" borderId="19" xfId="0" applyFont="1" applyFill="1" applyBorder="1" applyAlignment="1">
      <alignment horizontal="center" textRotation="90" wrapText="1"/>
    </xf>
    <xf numFmtId="44" fontId="0" fillId="0" borderId="12" xfId="1" applyFont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9" fontId="0" fillId="0" borderId="12" xfId="2" applyFont="1" applyBorder="1" applyAlignment="1">
      <alignment vertical="center"/>
    </xf>
    <xf numFmtId="9" fontId="0" fillId="0" borderId="13" xfId="2" applyFont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/>
    </xf>
    <xf numFmtId="0" fontId="9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/>
    <xf numFmtId="0" fontId="0" fillId="2" borderId="1" xfId="0" applyFill="1" applyBorder="1"/>
    <xf numFmtId="0" fontId="0" fillId="0" borderId="16" xfId="0" applyFill="1" applyBorder="1"/>
    <xf numFmtId="0" fontId="0" fillId="2" borderId="1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6" xfId="0" applyFill="1" applyBorder="1"/>
    <xf numFmtId="0" fontId="0" fillId="2" borderId="25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5" borderId="1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5" xfId="0" applyFill="1" applyBorder="1"/>
    <xf numFmtId="0" fontId="0" fillId="0" borderId="1" xfId="0" applyFill="1" applyBorder="1" applyAlignment="1">
      <alignment horizontal="center"/>
    </xf>
    <xf numFmtId="0" fontId="0" fillId="0" borderId="2" xfId="0" quotePrefix="1" applyFill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7" xfId="0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0" fontId="3" fillId="0" borderId="1" xfId="0" applyFont="1" applyFill="1" applyBorder="1"/>
    <xf numFmtId="44" fontId="0" fillId="0" borderId="12" xfId="1" applyFont="1" applyBorder="1"/>
    <xf numFmtId="44" fontId="0" fillId="0" borderId="13" xfId="1" applyFont="1" applyBorder="1"/>
    <xf numFmtId="44" fontId="0" fillId="0" borderId="13" xfId="1" applyFont="1" applyBorder="1" applyAlignment="1">
      <alignment horizontal="center"/>
    </xf>
    <xf numFmtId="44" fontId="0" fillId="0" borderId="13" xfId="1" applyFont="1" applyFill="1" applyBorder="1"/>
    <xf numFmtId="44" fontId="0" fillId="0" borderId="13" xfId="1" applyFont="1" applyFill="1" applyBorder="1" applyAlignment="1">
      <alignment vertical="center"/>
    </xf>
    <xf numFmtId="44" fontId="0" fillId="0" borderId="26" xfId="1" applyFont="1" applyFill="1" applyBorder="1" applyAlignment="1">
      <alignment vertical="center"/>
    </xf>
    <xf numFmtId="0" fontId="0" fillId="0" borderId="27" xfId="0" applyFill="1" applyBorder="1" applyAlignment="1">
      <alignment horizontal="center"/>
    </xf>
    <xf numFmtId="0" fontId="3" fillId="0" borderId="28" xfId="0" applyFont="1" applyFill="1" applyBorder="1"/>
    <xf numFmtId="0" fontId="0" fillId="0" borderId="28" xfId="0" applyFill="1" applyBorder="1"/>
    <xf numFmtId="0" fontId="0" fillId="0" borderId="28" xfId="0" applyFill="1" applyBorder="1" applyAlignment="1">
      <alignment horizontal="center"/>
    </xf>
    <xf numFmtId="0" fontId="0" fillId="0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0" borderId="30" xfId="0" applyFill="1" applyBorder="1"/>
    <xf numFmtId="0" fontId="0" fillId="0" borderId="6" xfId="0" applyFill="1" applyBorder="1" applyAlignment="1">
      <alignment horizontal="center" vertical="center"/>
    </xf>
    <xf numFmtId="0" fontId="0" fillId="0" borderId="27" xfId="0" applyFill="1" applyBorder="1"/>
    <xf numFmtId="0" fontId="0" fillId="0" borderId="29" xfId="0" applyFill="1" applyBorder="1" applyAlignment="1">
      <alignment horizontal="center" vertical="center"/>
    </xf>
    <xf numFmtId="44" fontId="0" fillId="0" borderId="26" xfId="1" applyFont="1" applyBorder="1" applyAlignment="1">
      <alignment vertical="center"/>
    </xf>
    <xf numFmtId="0" fontId="7" fillId="2" borderId="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</cellXfs>
  <cellStyles count="4">
    <cellStyle name="Prozent" xfId="2" builtinId="5"/>
    <cellStyle name="Standard" xfId="0" builtinId="0"/>
    <cellStyle name="Währung" xfId="1" builtinId="4"/>
    <cellStyle name="Währung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31</xdr:row>
      <xdr:rowOff>66675</xdr:rowOff>
    </xdr:from>
    <xdr:to>
      <xdr:col>9</xdr:col>
      <xdr:colOff>599864</xdr:colOff>
      <xdr:row>32</xdr:row>
      <xdr:rowOff>123794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8325" y="7639050"/>
          <a:ext cx="1780964" cy="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showGridLines="0" showRowColHeaders="0" tabSelected="1" showRuler="0" view="pageLayout" topLeftCell="A4" zoomScaleNormal="100" workbookViewId="0">
      <selection activeCell="M19" sqref="M19"/>
    </sheetView>
  </sheetViews>
  <sheetFormatPr baseColWidth="10" defaultRowHeight="15" x14ac:dyDescent="0.25"/>
  <cols>
    <col min="2" max="2" width="41.7109375" customWidth="1"/>
    <col min="3" max="3" width="13.5703125" customWidth="1"/>
    <col min="4" max="4" width="19" customWidth="1"/>
    <col min="5" max="8" width="5.7109375" hidden="1" customWidth="1"/>
    <col min="9" max="11" width="11.7109375" customWidth="1"/>
    <col min="12" max="14" width="7.7109375" customWidth="1"/>
    <col min="15" max="16" width="11.7109375" customWidth="1"/>
  </cols>
  <sheetData>
    <row r="1" spans="1:18" ht="28.5" x14ac:dyDescent="0.25">
      <c r="C1" s="6"/>
    </row>
    <row r="3" spans="1:18" ht="26.25" x14ac:dyDescent="0.4">
      <c r="A3" s="5" t="s">
        <v>9</v>
      </c>
      <c r="B3" s="92"/>
      <c r="C3" s="93"/>
      <c r="D3" s="94"/>
      <c r="F3" s="7"/>
      <c r="G3" s="7"/>
      <c r="H3" s="7"/>
      <c r="I3" s="9"/>
      <c r="J3" s="36" t="str">
        <f>IF(B3="","&lt; Bitte tragen Sie den Namen Ihres Kindes ein.","")</f>
        <v>&lt; Bitte tragen Sie den Namen Ihres Kindes ein.</v>
      </c>
    </row>
    <row r="4" spans="1:18" ht="26.25" x14ac:dyDescent="0.4">
      <c r="A4" s="5"/>
      <c r="B4" s="37"/>
      <c r="C4" s="37"/>
      <c r="D4" s="37"/>
      <c r="F4" s="7"/>
      <c r="G4" s="7"/>
      <c r="H4" s="7"/>
      <c r="I4" s="9"/>
      <c r="J4" s="35" t="s">
        <v>26</v>
      </c>
    </row>
    <row r="5" spans="1:18" ht="54.75" customHeight="1" thickBot="1" x14ac:dyDescent="0.3">
      <c r="A5" s="14" t="s">
        <v>36</v>
      </c>
      <c r="B5" s="13"/>
      <c r="C5" s="14" t="s">
        <v>57</v>
      </c>
      <c r="J5" s="34" t="s">
        <v>27</v>
      </c>
    </row>
    <row r="6" spans="1:18" ht="68.25" customHeight="1" thickBot="1" x14ac:dyDescent="0.35">
      <c r="A6" s="17" t="s">
        <v>17</v>
      </c>
      <c r="B6" s="17" t="s">
        <v>18</v>
      </c>
      <c r="C6" s="17" t="s">
        <v>19</v>
      </c>
      <c r="D6" s="17" t="s">
        <v>20</v>
      </c>
      <c r="E6" s="21" t="s">
        <v>4</v>
      </c>
      <c r="F6" s="22" t="s">
        <v>6</v>
      </c>
      <c r="G6" s="22" t="s">
        <v>7</v>
      </c>
      <c r="H6" s="23" t="s">
        <v>3</v>
      </c>
      <c r="I6" s="18" t="s">
        <v>8</v>
      </c>
      <c r="J6" s="19" t="s">
        <v>5</v>
      </c>
      <c r="K6" s="30" t="s">
        <v>15</v>
      </c>
      <c r="L6" s="31" t="s">
        <v>22</v>
      </c>
      <c r="M6" s="32" t="s">
        <v>25</v>
      </c>
      <c r="N6" s="33" t="s">
        <v>23</v>
      </c>
      <c r="O6" s="20" t="s">
        <v>2</v>
      </c>
      <c r="P6" s="20" t="s">
        <v>16</v>
      </c>
    </row>
    <row r="7" spans="1:18" x14ac:dyDescent="0.25">
      <c r="A7" s="63" t="s">
        <v>10</v>
      </c>
      <c r="B7" s="64" t="s">
        <v>37</v>
      </c>
      <c r="C7" s="65" t="s">
        <v>11</v>
      </c>
      <c r="D7" s="66" t="s">
        <v>38</v>
      </c>
      <c r="E7" s="53" t="s">
        <v>1</v>
      </c>
      <c r="F7" s="50"/>
      <c r="G7" s="51"/>
      <c r="H7" s="84"/>
      <c r="I7" s="54"/>
      <c r="J7" s="38"/>
      <c r="K7" s="55" t="str">
        <f>IF(OR(F7="x",G7="x",H7="x"),"x","")</f>
        <v/>
      </c>
      <c r="L7" s="28" t="str">
        <f>IF(AND(M7="",N7=""),"x","")</f>
        <v>x</v>
      </c>
      <c r="M7" s="40"/>
      <c r="N7" s="29"/>
      <c r="O7" s="71">
        <v>30.25</v>
      </c>
      <c r="P7" s="26">
        <f t="shared" ref="P7:P12" si="0">IF(OR(J7="x",I7="x"),"",IF(B7="","",IF(OR(E7="x",I7="x",F7="x"),IF(COUNTIF(M$7:M$27,"x")=0,30%,15%),IF(F7="x",30%,IF(G7="x",15%,0%)))))</f>
        <v>0.3</v>
      </c>
      <c r="Q7" s="24">
        <f t="shared" ref="Q7:Q12" si="1">IF(OR(I7="x",J7="x"),"        ---",IF(AND(L7="x",P7&lt;&gt;""),O7*(1-P7),""))</f>
        <v>21.174999999999997</v>
      </c>
      <c r="R7" s="13" t="str">
        <f>IF(B7="","",IF(COUNTIF(I7:J7,"x")+COUNTIF(L7:M7,"x")=0,"",IF(AND(I7="x",OR(L7="x",M7="x")),"Vorsicht! Wird aus vorherigem Jahrgang übernommen. Nur bei Bedarf!",IF(AND(K7="x",M7="x"),"Vorsicht! Nur zu Kaufen!",IF(AND(N7="x",M7="x"),"Vorsicht! Wollen Sie leihen oder haben Sie das Buch schon?","")))))</f>
        <v/>
      </c>
    </row>
    <row r="8" spans="1:18" x14ac:dyDescent="0.25">
      <c r="A8" s="57" t="s">
        <v>10</v>
      </c>
      <c r="B8" s="58" t="s">
        <v>39</v>
      </c>
      <c r="C8" s="61" t="s">
        <v>11</v>
      </c>
      <c r="D8" s="59" t="s">
        <v>40</v>
      </c>
      <c r="E8" s="49"/>
      <c r="F8" s="43"/>
      <c r="G8" s="8" t="s">
        <v>1</v>
      </c>
      <c r="H8" s="85"/>
      <c r="I8" s="44"/>
      <c r="J8" s="1"/>
      <c r="K8" s="45" t="str">
        <f>IF(OR(F8="x",G8="x",H8="x"),"x","")</f>
        <v>x</v>
      </c>
      <c r="L8" s="12" t="str">
        <f t="shared" ref="L8:L12" si="2">IF(AND(M8="",N8=""),"x","")</f>
        <v>x</v>
      </c>
      <c r="M8" s="41"/>
      <c r="N8" s="25"/>
      <c r="O8" s="72">
        <v>11.5</v>
      </c>
      <c r="P8" s="27">
        <f t="shared" si="0"/>
        <v>0.15</v>
      </c>
      <c r="Q8" s="15">
        <f t="shared" si="1"/>
        <v>9.7750000000000004</v>
      </c>
      <c r="R8" s="13" t="str">
        <f t="shared" ref="R8:R28" si="3">IF(B8="","",IF(COUNTIF(I8:J8,"x")+COUNTIF(L8:M8,"x")=0,"",IF(AND(I8="x",OR(L8="x",M8="x")),"Vorsicht! Wird aus vorherigem Jahrgang übernommen. Nur bei Bedarf!",IF(AND(K8="x",M8="x"),"Vorsicht! Nur zu Kaufen!",IF(AND(N8="x",M8="x"),"Vorsicht! Wollen Sie leihen oder haben Sie das Buch schon?","")))))</f>
        <v/>
      </c>
    </row>
    <row r="9" spans="1:18" x14ac:dyDescent="0.25">
      <c r="A9" s="57" t="s">
        <v>12</v>
      </c>
      <c r="B9" s="58" t="s">
        <v>41</v>
      </c>
      <c r="C9" s="61" t="s">
        <v>0</v>
      </c>
      <c r="D9" s="59" t="s">
        <v>42</v>
      </c>
      <c r="E9" s="49" t="s">
        <v>1</v>
      </c>
      <c r="F9" s="43"/>
      <c r="G9" s="8"/>
      <c r="H9" s="85"/>
      <c r="I9" s="44"/>
      <c r="J9" s="1"/>
      <c r="K9" s="45" t="str">
        <f t="shared" ref="K9:K12" si="4">IF(OR(F9="x",G9="x",H9="x"),"x","")</f>
        <v/>
      </c>
      <c r="L9" s="12" t="str">
        <f>IF(AND(M9="",N9=""),"x","")</f>
        <v>x</v>
      </c>
      <c r="M9" s="39"/>
      <c r="N9" s="25"/>
      <c r="O9" s="72">
        <v>31.95</v>
      </c>
      <c r="P9" s="27">
        <f t="shared" si="0"/>
        <v>0.3</v>
      </c>
      <c r="Q9" s="15">
        <f t="shared" si="1"/>
        <v>22.364999999999998</v>
      </c>
      <c r="R9" s="13" t="str">
        <f t="shared" si="3"/>
        <v/>
      </c>
    </row>
    <row r="10" spans="1:18" x14ac:dyDescent="0.25">
      <c r="A10" s="57" t="s">
        <v>12</v>
      </c>
      <c r="B10" s="58" t="s">
        <v>56</v>
      </c>
      <c r="C10" s="61" t="s">
        <v>0</v>
      </c>
      <c r="D10" s="59" t="s">
        <v>53</v>
      </c>
      <c r="E10" s="49"/>
      <c r="F10" s="43"/>
      <c r="G10" s="8" t="s">
        <v>1</v>
      </c>
      <c r="H10" s="85"/>
      <c r="I10" s="44"/>
      <c r="J10" s="1"/>
      <c r="K10" s="45" t="str">
        <f t="shared" si="4"/>
        <v>x</v>
      </c>
      <c r="L10" s="12" t="str">
        <f t="shared" si="2"/>
        <v>x</v>
      </c>
      <c r="M10" s="41"/>
      <c r="N10" s="25"/>
      <c r="O10" s="72">
        <v>9.9499999999999993</v>
      </c>
      <c r="P10" s="27">
        <f t="shared" si="0"/>
        <v>0.15</v>
      </c>
      <c r="Q10" s="15">
        <f t="shared" si="1"/>
        <v>8.4574999999999996</v>
      </c>
      <c r="R10" s="13" t="str">
        <f t="shared" si="3"/>
        <v/>
      </c>
    </row>
    <row r="11" spans="1:18" x14ac:dyDescent="0.25">
      <c r="A11" s="57" t="s">
        <v>13</v>
      </c>
      <c r="B11" s="58" t="s">
        <v>59</v>
      </c>
      <c r="C11" s="61" t="s">
        <v>11</v>
      </c>
      <c r="D11" s="59" t="s">
        <v>60</v>
      </c>
      <c r="E11" s="49" t="s">
        <v>1</v>
      </c>
      <c r="F11" s="43"/>
      <c r="G11" s="8"/>
      <c r="H11" s="85"/>
      <c r="I11" s="44"/>
      <c r="J11" s="1"/>
      <c r="K11" s="45" t="str">
        <f t="shared" si="4"/>
        <v/>
      </c>
      <c r="L11" s="12" t="str">
        <f t="shared" si="2"/>
        <v>x</v>
      </c>
      <c r="M11" s="39"/>
      <c r="N11" s="25"/>
      <c r="O11" s="72">
        <v>25.75</v>
      </c>
      <c r="P11" s="27">
        <f t="shared" si="0"/>
        <v>0.3</v>
      </c>
      <c r="Q11" s="15">
        <f t="shared" si="1"/>
        <v>18.024999999999999</v>
      </c>
      <c r="R11" s="13" t="str">
        <f t="shared" si="3"/>
        <v/>
      </c>
    </row>
    <row r="12" spans="1:18" x14ac:dyDescent="0.25">
      <c r="A12" s="57" t="s">
        <v>13</v>
      </c>
      <c r="B12" s="58" t="s">
        <v>61</v>
      </c>
      <c r="C12" s="61" t="s">
        <v>11</v>
      </c>
      <c r="D12" s="59" t="s">
        <v>62</v>
      </c>
      <c r="E12" s="49"/>
      <c r="F12" s="43"/>
      <c r="G12" s="8" t="s">
        <v>1</v>
      </c>
      <c r="H12" s="85"/>
      <c r="I12" s="44"/>
      <c r="J12" s="1"/>
      <c r="K12" s="45" t="str">
        <f t="shared" si="4"/>
        <v>x</v>
      </c>
      <c r="L12" s="12" t="str">
        <f t="shared" si="2"/>
        <v>x</v>
      </c>
      <c r="M12" s="41"/>
      <c r="N12" s="25"/>
      <c r="O12" s="72">
        <v>11.99</v>
      </c>
      <c r="P12" s="27">
        <f t="shared" si="0"/>
        <v>0.15</v>
      </c>
      <c r="Q12" s="15">
        <f t="shared" si="1"/>
        <v>10.1915</v>
      </c>
      <c r="R12" s="13" t="str">
        <f t="shared" si="3"/>
        <v/>
      </c>
    </row>
    <row r="13" spans="1:18" x14ac:dyDescent="0.25">
      <c r="A13" s="57" t="s">
        <v>14</v>
      </c>
      <c r="B13" s="58" t="s">
        <v>43</v>
      </c>
      <c r="C13" s="61" t="s">
        <v>0</v>
      </c>
      <c r="D13" s="59" t="s">
        <v>44</v>
      </c>
      <c r="E13" s="49" t="s">
        <v>1</v>
      </c>
      <c r="F13" s="43"/>
      <c r="G13" s="8"/>
      <c r="H13" s="85"/>
      <c r="I13" s="44"/>
      <c r="J13" s="1"/>
      <c r="K13" s="45" t="str">
        <f t="shared" ref="K13:K19" si="5">IF(OR(F13="x",G13="x",H13="x"),"x","")</f>
        <v/>
      </c>
      <c r="L13" s="12" t="str">
        <f t="shared" ref="L13:L23" si="6">IF(AND(M13="",N13=""),"x","")</f>
        <v>x</v>
      </c>
      <c r="M13" s="39"/>
      <c r="N13" s="25"/>
      <c r="O13" s="73">
        <v>24.5</v>
      </c>
      <c r="P13" s="27">
        <f t="shared" ref="P13:P19" si="7">IF(OR(J13="x",I13="x"),"",IF(B13="","",IF(OR(E13="x",I13="x",F13="x"),IF(COUNTIF(M$7:M$27,"x")=0,30%,15%),IF(F13="x",30%,IF(G13="x",15%,0%)))))</f>
        <v>0.3</v>
      </c>
      <c r="Q13" s="15">
        <f t="shared" ref="Q13:Q19" si="8">IF(OR(I13="x",J13="x"),"        ---",IF(AND(L13="x",P13&lt;&gt;""),O13*(1-P13),""))</f>
        <v>17.149999999999999</v>
      </c>
      <c r="R13" s="13" t="str">
        <f t="shared" si="3"/>
        <v/>
      </c>
    </row>
    <row r="14" spans="1:18" x14ac:dyDescent="0.25">
      <c r="A14" s="57" t="s">
        <v>14</v>
      </c>
      <c r="B14" s="58" t="s">
        <v>45</v>
      </c>
      <c r="C14" s="61" t="s">
        <v>0</v>
      </c>
      <c r="D14" s="59" t="s">
        <v>46</v>
      </c>
      <c r="E14" s="49"/>
      <c r="F14" s="43"/>
      <c r="G14" s="8" t="s">
        <v>1</v>
      </c>
      <c r="H14" s="85"/>
      <c r="I14" s="44"/>
      <c r="J14" s="1"/>
      <c r="K14" s="45" t="str">
        <f t="shared" si="5"/>
        <v>x</v>
      </c>
      <c r="L14" s="12" t="str">
        <f t="shared" si="6"/>
        <v>x</v>
      </c>
      <c r="M14" s="41"/>
      <c r="N14" s="25"/>
      <c r="O14" s="73">
        <v>10.5</v>
      </c>
      <c r="P14" s="27">
        <f t="shared" si="7"/>
        <v>0.15</v>
      </c>
      <c r="Q14" s="15">
        <f t="shared" si="8"/>
        <v>8.9249999999999989</v>
      </c>
      <c r="R14" s="13" t="str">
        <f t="shared" si="3"/>
        <v/>
      </c>
    </row>
    <row r="15" spans="1:18" x14ac:dyDescent="0.25">
      <c r="A15" s="57" t="s">
        <v>14</v>
      </c>
      <c r="B15" s="67" t="s">
        <v>66</v>
      </c>
      <c r="C15" s="68" t="s">
        <v>0</v>
      </c>
      <c r="D15" s="69" t="s">
        <v>67</v>
      </c>
      <c r="E15" s="49"/>
      <c r="F15" s="43"/>
      <c r="G15" s="8" t="s">
        <v>1</v>
      </c>
      <c r="H15" s="85"/>
      <c r="I15" s="44"/>
      <c r="J15" s="1"/>
      <c r="K15" s="45" t="str">
        <f t="shared" si="5"/>
        <v>x</v>
      </c>
      <c r="L15" s="12" t="str">
        <f t="shared" si="6"/>
        <v>x</v>
      </c>
      <c r="M15" s="41"/>
      <c r="N15" s="25"/>
      <c r="O15" s="73">
        <v>19.95</v>
      </c>
      <c r="P15" s="27">
        <f t="shared" si="7"/>
        <v>0.15</v>
      </c>
      <c r="Q15" s="15">
        <f t="shared" si="8"/>
        <v>16.9575</v>
      </c>
      <c r="R15" s="13" t="str">
        <f t="shared" si="3"/>
        <v/>
      </c>
    </row>
    <row r="16" spans="1:18" x14ac:dyDescent="0.25">
      <c r="A16" s="57" t="s">
        <v>32</v>
      </c>
      <c r="B16" s="58" t="s">
        <v>68</v>
      </c>
      <c r="C16" s="61" t="s">
        <v>0</v>
      </c>
      <c r="D16" s="59" t="s">
        <v>69</v>
      </c>
      <c r="E16" s="49" t="s">
        <v>1</v>
      </c>
      <c r="F16" s="43"/>
      <c r="G16" s="8"/>
      <c r="H16" s="85"/>
      <c r="I16" s="44"/>
      <c r="J16" s="1"/>
      <c r="K16" s="45" t="str">
        <f t="shared" si="5"/>
        <v/>
      </c>
      <c r="L16" s="12" t="str">
        <f t="shared" si="6"/>
        <v>x</v>
      </c>
      <c r="M16" s="39"/>
      <c r="N16" s="25"/>
      <c r="O16" s="72">
        <v>32.950000000000003</v>
      </c>
      <c r="P16" s="27">
        <f t="shared" si="7"/>
        <v>0.3</v>
      </c>
      <c r="Q16" s="15">
        <f t="shared" si="8"/>
        <v>23.065000000000001</v>
      </c>
      <c r="R16" s="13" t="str">
        <f t="shared" si="3"/>
        <v/>
      </c>
    </row>
    <row r="17" spans="1:18" x14ac:dyDescent="0.25">
      <c r="A17" s="57" t="s">
        <v>33</v>
      </c>
      <c r="B17" s="58" t="s">
        <v>54</v>
      </c>
      <c r="C17" s="61" t="s">
        <v>58</v>
      </c>
      <c r="D17" s="59" t="s">
        <v>47</v>
      </c>
      <c r="E17" s="49" t="s">
        <v>1</v>
      </c>
      <c r="F17" s="43"/>
      <c r="G17" s="8"/>
      <c r="H17" s="85"/>
      <c r="I17" s="44"/>
      <c r="J17" s="1"/>
      <c r="K17" s="45" t="str">
        <f t="shared" si="5"/>
        <v/>
      </c>
      <c r="L17" s="12" t="str">
        <f t="shared" si="6"/>
        <v>x</v>
      </c>
      <c r="M17" s="39"/>
      <c r="N17" s="25"/>
      <c r="O17" s="72">
        <v>26.5</v>
      </c>
      <c r="P17" s="27">
        <f t="shared" si="7"/>
        <v>0.3</v>
      </c>
      <c r="Q17" s="15">
        <f t="shared" si="8"/>
        <v>18.549999999999997</v>
      </c>
      <c r="R17" s="13" t="str">
        <f t="shared" si="3"/>
        <v/>
      </c>
    </row>
    <row r="18" spans="1:18" x14ac:dyDescent="0.25">
      <c r="A18" s="57" t="s">
        <v>28</v>
      </c>
      <c r="B18" s="58" t="s">
        <v>70</v>
      </c>
      <c r="C18" s="61" t="s">
        <v>29</v>
      </c>
      <c r="D18" s="62" t="s">
        <v>65</v>
      </c>
      <c r="E18" s="49"/>
      <c r="F18" s="43"/>
      <c r="G18" s="8"/>
      <c r="H18" s="85" t="s">
        <v>1</v>
      </c>
      <c r="I18" s="56" t="s">
        <v>1</v>
      </c>
      <c r="J18" s="1"/>
      <c r="K18" s="45" t="str">
        <f t="shared" si="5"/>
        <v>x</v>
      </c>
      <c r="L18" s="12"/>
      <c r="M18" s="41"/>
      <c r="N18" s="42"/>
      <c r="O18" s="72"/>
      <c r="P18" s="27" t="str">
        <f t="shared" si="7"/>
        <v/>
      </c>
      <c r="Q18" s="15" t="str">
        <f t="shared" si="8"/>
        <v xml:space="preserve">        ---</v>
      </c>
      <c r="R18" s="13" t="str">
        <f t="shared" si="3"/>
        <v/>
      </c>
    </row>
    <row r="19" spans="1:18" x14ac:dyDescent="0.25">
      <c r="A19" s="57" t="s">
        <v>48</v>
      </c>
      <c r="B19" s="58" t="s">
        <v>49</v>
      </c>
      <c r="C19" s="61" t="s">
        <v>50</v>
      </c>
      <c r="D19" s="59" t="s">
        <v>51</v>
      </c>
      <c r="E19" s="49" t="s">
        <v>1</v>
      </c>
      <c r="F19" s="43"/>
      <c r="G19" s="8"/>
      <c r="H19" s="85"/>
      <c r="I19" s="44"/>
      <c r="J19" s="1"/>
      <c r="K19" s="45" t="str">
        <f t="shared" si="5"/>
        <v/>
      </c>
      <c r="L19" s="12" t="s">
        <v>1</v>
      </c>
      <c r="M19" s="39"/>
      <c r="N19" s="25"/>
      <c r="O19" s="72">
        <v>34.5</v>
      </c>
      <c r="P19" s="27">
        <f t="shared" si="7"/>
        <v>0.3</v>
      </c>
      <c r="Q19" s="15">
        <f t="shared" si="8"/>
        <v>24.15</v>
      </c>
      <c r="R19" s="13" t="str">
        <f t="shared" si="3"/>
        <v/>
      </c>
    </row>
    <row r="20" spans="1:18" x14ac:dyDescent="0.25">
      <c r="A20" s="57" t="s">
        <v>34</v>
      </c>
      <c r="B20" s="58" t="s">
        <v>71</v>
      </c>
      <c r="C20" s="61" t="s">
        <v>31</v>
      </c>
      <c r="D20" s="59" t="s">
        <v>35</v>
      </c>
      <c r="E20" s="52"/>
      <c r="F20" s="46"/>
      <c r="G20" s="47"/>
      <c r="H20" s="86"/>
      <c r="I20" s="56" t="s">
        <v>1</v>
      </c>
      <c r="J20" s="1"/>
      <c r="K20" s="45" t="str">
        <f t="shared" ref="K20:K21" si="9">IF(OR(F20="x",G20="x",H20="x"),"x","")</f>
        <v/>
      </c>
      <c r="L20" s="12"/>
      <c r="M20" s="41"/>
      <c r="N20" s="42"/>
      <c r="O20" s="72">
        <v>42.95</v>
      </c>
      <c r="P20" s="27" t="str">
        <f t="shared" ref="P20:P22" si="10">IF(OR(J20="x",I20="x"),"",IF(B20="","",IF(OR(E20="x",I20="x",F20="x"),IF(COUNTIF(M$7:M$27,"x")=0,30%,15%),IF(F20="x",30%,IF(G20="x",15%,0%)))))</f>
        <v/>
      </c>
      <c r="Q20" s="15" t="str">
        <f t="shared" ref="Q20:Q22" si="11">IF(OR(I20="x",J20="x"),"        ---",IF(AND(L20="x",P20&lt;&gt;""),O20*(1-P20),""))</f>
        <v xml:space="preserve">        ---</v>
      </c>
      <c r="R20" s="13" t="str">
        <f t="shared" si="3"/>
        <v/>
      </c>
    </row>
    <row r="21" spans="1:18" x14ac:dyDescent="0.25">
      <c r="A21" s="57" t="s">
        <v>30</v>
      </c>
      <c r="B21" s="58" t="s">
        <v>55</v>
      </c>
      <c r="C21" s="61" t="s">
        <v>58</v>
      </c>
      <c r="D21" s="59" t="s">
        <v>52</v>
      </c>
      <c r="E21" s="49" t="s">
        <v>1</v>
      </c>
      <c r="F21" s="46"/>
      <c r="G21" s="47"/>
      <c r="H21" s="86"/>
      <c r="I21" s="48"/>
      <c r="J21" s="1"/>
      <c r="K21" s="45" t="str">
        <f t="shared" si="9"/>
        <v/>
      </c>
      <c r="L21" s="12" t="str">
        <f t="shared" si="6"/>
        <v>x</v>
      </c>
      <c r="M21" s="39"/>
      <c r="N21" s="25"/>
      <c r="O21" s="72">
        <v>29.95</v>
      </c>
      <c r="P21" s="27">
        <f t="shared" si="10"/>
        <v>0.3</v>
      </c>
      <c r="Q21" s="15">
        <f t="shared" si="11"/>
        <v>20.965</v>
      </c>
      <c r="R21" s="13" t="str">
        <f t="shared" si="3"/>
        <v/>
      </c>
    </row>
    <row r="22" spans="1:18" x14ac:dyDescent="0.25">
      <c r="A22" s="57" t="s">
        <v>10</v>
      </c>
      <c r="B22" s="67" t="s">
        <v>63</v>
      </c>
      <c r="C22" s="68" t="s">
        <v>64</v>
      </c>
      <c r="D22" s="69"/>
      <c r="E22" s="48"/>
      <c r="F22" s="60" t="s">
        <v>1</v>
      </c>
      <c r="G22" s="61"/>
      <c r="H22" s="59"/>
      <c r="I22" s="56" t="s">
        <v>1</v>
      </c>
      <c r="J22" s="2"/>
      <c r="K22" s="45" t="s">
        <v>1</v>
      </c>
      <c r="L22" s="12"/>
      <c r="M22" s="41"/>
      <c r="N22" s="42"/>
      <c r="O22" s="74"/>
      <c r="P22" s="27" t="str">
        <f t="shared" si="10"/>
        <v/>
      </c>
      <c r="Q22" s="15" t="str">
        <f t="shared" si="11"/>
        <v xml:space="preserve">        ---</v>
      </c>
      <c r="R22" s="13" t="str">
        <f t="shared" si="3"/>
        <v/>
      </c>
    </row>
    <row r="23" spans="1:18" x14ac:dyDescent="0.25">
      <c r="A23" s="57" t="s">
        <v>12</v>
      </c>
      <c r="B23" s="58" t="s">
        <v>72</v>
      </c>
      <c r="C23" s="61" t="s">
        <v>0</v>
      </c>
      <c r="D23" s="62" t="s">
        <v>65</v>
      </c>
      <c r="E23" s="49"/>
      <c r="F23" s="43"/>
      <c r="G23" s="8"/>
      <c r="H23" s="85" t="s">
        <v>1</v>
      </c>
      <c r="I23" s="44"/>
      <c r="J23" s="1"/>
      <c r="K23" s="45" t="str">
        <f t="shared" ref="K23" si="12">IF(OR(F23="x",G23="x",H23="x"),"x","")</f>
        <v>x</v>
      </c>
      <c r="L23" s="12" t="str">
        <f t="shared" si="6"/>
        <v>x</v>
      </c>
      <c r="M23" s="41"/>
      <c r="N23" s="42"/>
      <c r="O23" s="72">
        <v>1</v>
      </c>
      <c r="P23" s="27">
        <f t="shared" ref="P23:P28" si="13">IF(OR(J23="x",I23="x"),"",IF(B23="","",IF(OR(E23="x",I23="x",F23="x"),IF(COUNTIF(M$7:M$27,"x")=0,30%,15%),IF(F23="x",30%,IF(G23="x",15%,0%)))))</f>
        <v>0</v>
      </c>
      <c r="Q23" s="15">
        <f t="shared" ref="Q23:Q24" si="14">IF(OR(I23="x",J23="x"),"        ---",IF(AND(L23="x",P23&lt;&gt;""),O23*(1-P23),""))</f>
        <v>1</v>
      </c>
      <c r="R23" s="13" t="str">
        <f t="shared" si="3"/>
        <v/>
      </c>
    </row>
    <row r="24" spans="1:18" x14ac:dyDescent="0.25">
      <c r="A24" s="57" t="s">
        <v>13</v>
      </c>
      <c r="B24" s="67" t="s">
        <v>74</v>
      </c>
      <c r="C24" s="68" t="s">
        <v>73</v>
      </c>
      <c r="D24" s="69"/>
      <c r="E24" s="48"/>
      <c r="F24" s="60" t="s">
        <v>1</v>
      </c>
      <c r="G24" s="61"/>
      <c r="H24" s="59"/>
      <c r="I24" s="56" t="s">
        <v>1</v>
      </c>
      <c r="J24" s="2"/>
      <c r="K24" s="45" t="s">
        <v>1</v>
      </c>
      <c r="L24" s="12"/>
      <c r="M24" s="41"/>
      <c r="N24" s="42"/>
      <c r="O24" s="74"/>
      <c r="P24" s="27" t="str">
        <f t="shared" si="13"/>
        <v/>
      </c>
      <c r="Q24" s="15" t="str">
        <f t="shared" si="14"/>
        <v xml:space="preserve">        ---</v>
      </c>
      <c r="R24" s="13" t="str">
        <f t="shared" si="3"/>
        <v/>
      </c>
    </row>
    <row r="25" spans="1:18" x14ac:dyDescent="0.25">
      <c r="A25" s="57" t="s">
        <v>14</v>
      </c>
      <c r="B25" s="67" t="s">
        <v>75</v>
      </c>
      <c r="C25" s="68" t="s">
        <v>73</v>
      </c>
      <c r="D25" s="69"/>
      <c r="E25" s="48"/>
      <c r="F25" s="60" t="s">
        <v>1</v>
      </c>
      <c r="G25" s="61"/>
      <c r="H25" s="59"/>
      <c r="I25" s="56" t="s">
        <v>1</v>
      </c>
      <c r="J25" s="2"/>
      <c r="K25" s="45" t="s">
        <v>1</v>
      </c>
      <c r="L25" s="12"/>
      <c r="M25" s="41"/>
      <c r="N25" s="42"/>
      <c r="O25" s="74"/>
      <c r="P25" s="27" t="str">
        <f t="shared" si="13"/>
        <v/>
      </c>
      <c r="Q25" s="15" t="str">
        <f t="shared" ref="Q25:Q28" si="15">IF(OR(I25="x",J25="x"),"        ---",IF(AND(L25="x",P25&lt;&gt;""),O25*(1-P25),""))</f>
        <v xml:space="preserve">        ---</v>
      </c>
      <c r="R25" s="13" t="str">
        <f t="shared" si="3"/>
        <v/>
      </c>
    </row>
    <row r="26" spans="1:18" x14ac:dyDescent="0.25">
      <c r="A26" s="57" t="s">
        <v>28</v>
      </c>
      <c r="B26" s="67" t="s">
        <v>76</v>
      </c>
      <c r="C26" s="68" t="s">
        <v>29</v>
      </c>
      <c r="D26" s="69"/>
      <c r="E26" s="48"/>
      <c r="F26" s="60"/>
      <c r="G26" s="61"/>
      <c r="H26" s="59" t="s">
        <v>1</v>
      </c>
      <c r="I26" s="56" t="s">
        <v>1</v>
      </c>
      <c r="J26" s="2"/>
      <c r="K26" s="45" t="s">
        <v>1</v>
      </c>
      <c r="L26" s="12"/>
      <c r="M26" s="41"/>
      <c r="N26" s="42"/>
      <c r="O26" s="74"/>
      <c r="P26" s="27" t="str">
        <f t="shared" si="13"/>
        <v/>
      </c>
      <c r="Q26" s="15" t="str">
        <f t="shared" si="15"/>
        <v xml:space="preserve">        ---</v>
      </c>
      <c r="R26" s="13" t="str">
        <f t="shared" si="3"/>
        <v/>
      </c>
    </row>
    <row r="27" spans="1:18" x14ac:dyDescent="0.25">
      <c r="A27" s="57" t="s">
        <v>77</v>
      </c>
      <c r="B27" s="70" t="s">
        <v>78</v>
      </c>
      <c r="C27" s="58"/>
      <c r="D27" s="58"/>
      <c r="E27" s="58"/>
      <c r="F27" s="58"/>
      <c r="G27" s="58"/>
      <c r="H27" s="59"/>
      <c r="I27" s="60"/>
      <c r="J27" s="61"/>
      <c r="K27" s="88" t="s">
        <v>1</v>
      </c>
      <c r="L27" s="12"/>
      <c r="M27" s="41"/>
      <c r="N27" s="42"/>
      <c r="O27" s="75">
        <v>60</v>
      </c>
      <c r="P27" s="27">
        <f t="shared" si="13"/>
        <v>0</v>
      </c>
      <c r="Q27" s="15" t="str">
        <f t="shared" si="15"/>
        <v/>
      </c>
      <c r="R27" s="13" t="str">
        <f t="shared" si="3"/>
        <v/>
      </c>
    </row>
    <row r="28" spans="1:18" ht="15.75" thickBot="1" x14ac:dyDescent="0.3">
      <c r="A28" s="77" t="s">
        <v>77</v>
      </c>
      <c r="B28" s="78" t="s">
        <v>79</v>
      </c>
      <c r="C28" s="79"/>
      <c r="D28" s="79"/>
      <c r="E28" s="79"/>
      <c r="F28" s="79"/>
      <c r="G28" s="79"/>
      <c r="H28" s="87"/>
      <c r="I28" s="89"/>
      <c r="J28" s="80"/>
      <c r="K28" s="90" t="s">
        <v>1</v>
      </c>
      <c r="L28" s="81"/>
      <c r="M28" s="82"/>
      <c r="N28" s="83"/>
      <c r="O28" s="76">
        <v>80</v>
      </c>
      <c r="P28" s="27">
        <f t="shared" si="13"/>
        <v>0</v>
      </c>
      <c r="Q28" s="91" t="str">
        <f t="shared" si="15"/>
        <v/>
      </c>
      <c r="R28" s="13" t="str">
        <f t="shared" si="3"/>
        <v/>
      </c>
    </row>
    <row r="30" spans="1:18" ht="15.75" thickBot="1" x14ac:dyDescent="0.3">
      <c r="B30" s="9" t="s">
        <v>21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Q30" s="4">
        <f>SUM(Q7:Q28)</f>
        <v>220.75149999999996</v>
      </c>
    </row>
    <row r="31" spans="1:18" ht="15.75" thickTop="1" x14ac:dyDescent="0.25">
      <c r="B31" t="s">
        <v>24</v>
      </c>
      <c r="Q31" s="3"/>
    </row>
    <row r="33" spans="7:8" ht="15.75" thickBot="1" x14ac:dyDescent="0.3"/>
    <row r="34" spans="7:8" ht="15.75" thickBot="1" x14ac:dyDescent="0.3">
      <c r="G34" s="10" t="s">
        <v>1</v>
      </c>
      <c r="H34" s="16"/>
    </row>
    <row r="35" spans="7:8" ht="15.75" thickBot="1" x14ac:dyDescent="0.3">
      <c r="G35" s="11"/>
    </row>
  </sheetData>
  <sheetProtection algorithmName="SHA-512" hashValue="tLP16iOlFJC+qhGaF3zZGvLdzgfRq6pey2a8qGcdQnenr0N860WmS0Y2v9sS8YAnD9yb4BQAnnzx1Zpw7jP9Dg==" saltValue="Mud204U8/lcP056BIwqt8g==" spinCount="100000" sheet="1" objects="1" scenarios="1"/>
  <protectedRanges>
    <protectedRange sqref="M7:N21 L27:L28" name="Eltern_1"/>
    <protectedRange sqref="B3" name="Name"/>
  </protectedRanges>
  <mergeCells count="1">
    <mergeCell ref="B3:D3"/>
  </mergeCells>
  <dataValidations count="3">
    <dataValidation type="list" allowBlank="1" showErrorMessage="1" error="Nur Kauf möglich!" sqref="M8 M10 M12 M14:M15 M18 M22:M28">
      <formula1>$H$33</formula1>
    </dataValidation>
    <dataValidation type="list" allowBlank="1" showErrorMessage="1" error="Als Eingabe ist nur der (Kleinbuchstabe) x möglich." sqref="M7 M11 L9:M9 L7:L8 M13 M16:M17 M19:M21 L10:L28">
      <formula1>$G$33:$G$34</formula1>
    </dataValidation>
    <dataValidation type="list" allowBlank="1" showErrorMessage="1" error="Als Eingabe ist nur der (Kleinbuchstabe) x möglich." sqref="N7:N28">
      <formula1>$G$34:$G$35</formula1>
    </dataValidation>
  </dataValidations>
  <pageMargins left="0.7" right="0.7" top="0.78740157499999996" bottom="0.78740157499999996" header="0.3" footer="0.3"/>
  <pageSetup paperSize="9" scale="68" orientation="landscape" horizontalDpi="300" verticalDpi="300" r:id="rId1"/>
  <headerFooter>
    <oddHeader xml:space="preserve">&amp;C&amp;22Bücherliste HBG Bruchsal 2023/24&amp;11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Klasse 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andreas.lang</cp:lastModifiedBy>
  <cp:lastPrinted>2023-05-17T08:33:37Z</cp:lastPrinted>
  <dcterms:created xsi:type="dcterms:W3CDTF">2019-01-24T09:06:37Z</dcterms:created>
  <dcterms:modified xsi:type="dcterms:W3CDTF">2023-05-17T08:33:40Z</dcterms:modified>
</cp:coreProperties>
</file>